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<sst xmlns="http://schemas.openxmlformats.org/spreadsheetml/2006/main" count="1088" uniqueCount="343">
  <si>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</si>
  <si>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</si>
  <si>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</si>
  <si>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</si>
  <si>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</si>
  <si>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</si>
  <si>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</si>
  <si>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</si>
  <si>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</si>
  <si>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</si>
  <si>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</si>
  <si>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</si>
  <si>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</si>
  <si>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</si>
  <si>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</si>
  <si>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</si>
  <si>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</si>
  <si>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</si>
  <si>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</si>
  <si>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</si>
  <si>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</si>
  <si>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</si>
  <si>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</si>
  <si>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</si>
  <si>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</si>
  <si>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</si>
  <si>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</si>
  <si>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</si>
  <si>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</si>
  <si>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</si>
  <si>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</si>
  <si>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</si>
  <si>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</si>
  <si>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</si>
  <si>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</si>
  <si>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</si>
  <si>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</si>
  <si>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</si>
  <si>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</si>
  <si>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</si>
  <si>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</si>
  <si>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</si>
  <si>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</si>
  <si>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</si>
  <si>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</si>
  <si>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</si>
  <si>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</si>
  <si>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</si>
  <si>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</si>
  <si>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</si>
  <si>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</si>
  <si>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</si>
  <si>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</si>
  <si>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</si>
  <si>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</si>
  <si>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</si>
  <si>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</si>
  <si>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</si>
  <si>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</si>
  <si>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</si>
  <si>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</si>
  <si>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</si>
  <si>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</si>
  <si>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</si>
  <si>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</si>
  <si>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</si>
  <si>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</si>
  <si>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</si>
  <si>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</si>
  <si>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</si>
  <si>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</si>
  <si>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</si>
  <si>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</si>
  <si>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</si>
  <si>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</si>
  <si>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</si>
  <si>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</si>
  <si>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</si>
  <si>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</si>
  <si>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</si>
  <si>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</si>
  <si>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</si>
  <si>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</si>
  <si>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</si>
  <si>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</si>
  <si>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</si>
  <si>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</si>
  <si>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</si>
  <si>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</si>
  <si>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</si>
  <si>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</si>
  <si>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</si>
  <si>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</si>
  <si>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</si>
  <si>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</si>
  <si>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</si>
  <si>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</si>
  <si>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</si>
  <si>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</si>
  <si>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</si>
  <si>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</si>
  <si>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</si>
  <si>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</si>
  <si>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</si>
  <si>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</si>
  <si>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</si>
  <si>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</si>
  <si>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</si>
  <si>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</si>
  <si>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</si>
  <si>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</si>
  <si>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</si>
  <si>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</si>
  <si>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</si>
  <si>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</si>
  <si>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</si>
  <si>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</si>
  <si>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</si>
  <si>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</si>
  <si>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</si>
  <si>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</si>
  <si>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</si>
  <si>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</si>
  <si>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</si>
  <si>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</si>
  <si>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</si>
  <si>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</si>
  <si>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</si>
  <si>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</si>
  <si>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</si>
  <si>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</si>
  <si>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</si>
  <si>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</si>
  <si>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</si>
  <si>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</si>
  <si>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</si>
  <si>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</si>
  <si>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</si>
  <si>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</si>
  <si>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</si>
  <si>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</si>
  <si>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</si>
  <si>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</si>
  <si>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</si>
  <si>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</si>
  <si>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</si>
  <si>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</si>
  <si>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</si>
  <si>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</si>
  <si>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</si>
  <si>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</si>
  <si>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</si>
  <si>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</si>
  <si>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</si>
  <si>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</si>
  <si>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</si>
  <si>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</si>
  <si>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</si>
  <si>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</si>
  <si>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</si>
  <si>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</si>
  <si>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</si>
  <si>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</si>
  <si>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</si>
  <si>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</si>
  <si>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</si>
  <si>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</si>
  <si>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</si>
  <si>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</si>
  <si>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</si>
  <si>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</si>
  <si>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</si>
  <si>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</si>
  <si>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</si>
  <si>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</si>
  <si>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</si>
  <si>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</si>
  <si>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</si>
  <si>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</si>
  <si>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</si>
  <si>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</si>
  <si>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</si>
  <si>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</si>
  <si>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</si>
  <si>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</si>
  <si>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</si>
  <si>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</si>
  <si>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</si>
  <si>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</si>
  <si>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</si>
  <si>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</si>
  <si>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</si>
  <si>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</si>
  <si>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</si>
  <si>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</si>
  <si>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</si>
  <si>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</si>
  <si>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</si>
  <si>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</si>
  <si>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</si>
  <si>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</si>
  <si>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</si>
  <si>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</si>
  <si>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</si>
  <si>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</si>
  <si>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</si>
  <si>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</si>
  <si>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</si>
  <si>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</si>
  <si>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</si>
  <si>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</si>
  <si>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</si>
  <si>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</si>
  <si>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</si>
  <si>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сетевое</t>
  </si>
  <si>
    <t>приточно-вытяжная</t>
  </si>
  <si>
    <t>внутренний</t>
  </si>
  <si>
    <t>соответствует материалу стен</t>
  </si>
  <si>
    <t>горка с домиком, песочница,качели,3 лавочки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</si>
  <si>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</si>
  <si>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</si>
  <si>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</si>
  <si>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</si>
  <si>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</si>
  <si>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</si>
  <si>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</si>
  <si>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</si>
  <si>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</si>
  <si>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</si>
  <si>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</si>
  <si>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</si>
  <si>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</si>
  <si>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</si>
  <si>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</si>
  <si>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без интерфейса</t>
  </si>
  <si>
    <t>МУП ЩМР "Межрайонный Щелковский Водоканал"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</si>
  <si>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</si>
  <si>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</si>
  <si>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</si>
  <si>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</si>
  <si>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горячее водоснабжение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</si>
  <si>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</si>
  <si>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</si>
  <si>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</si>
  <si>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</si>
  <si>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</si>
  <si>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</si>
  <si>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</si>
  <si>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</si>
  <si>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</si>
  <si>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</si>
  <si>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</si>
  <si>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</si>
  <si>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</si>
  <si>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</si>
  <si>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</si>
  <si>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</si>
  <si>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</si>
  <si>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</si>
  <si>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</si>
  <si>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</si>
  <si>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</si>
  <si>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</si>
  <si>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</si>
  <si>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</si>
  <si>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</si>
  <si>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</si>
  <si>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</si>
  <si>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21.12.2016г</t>
  </si>
  <si>
    <t>Пролетарский пр-т д.9 кор.2</t>
  </si>
  <si>
    <t xml:space="preserve">Общее собрание  Собственников  от 06.08.2016г </t>
  </si>
  <si>
    <t>01.09.2016г. приступили с 01.12.2016г.</t>
  </si>
  <si>
    <t>ОАО "Мосэнергосбыт"</t>
  </si>
  <si>
    <t>24.03.2010г.</t>
  </si>
  <si>
    <t>24.05.2017г.</t>
  </si>
  <si>
    <t>с интерфейсом</t>
  </si>
  <si>
    <t>05.12.2011г.</t>
  </si>
  <si>
    <t>05.12.2017г.</t>
  </si>
  <si>
    <t>Гкал</t>
  </si>
  <si>
    <t>21.05.2014г.</t>
  </si>
  <si>
    <t>21.05.2026г.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</si>
  <si>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</si>
  <si>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</si>
  <si>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</si>
  <si>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</si>
  <si>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</si>
  <si>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</si>
  <si>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</si>
  <si>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</si>
  <si>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</si>
  <si>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ООО "Экон"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</si>
  <si>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</si>
  <si>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</si>
  <si>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</si>
  <si>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</si>
  <si>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</si>
  <si>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</si>
  <si>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</si>
  <si>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</si>
  <si>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</si>
  <si>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</si>
  <si>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</si>
  <si>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</si>
  <si>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</si>
  <si>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г. Щелково,  Пролетарский проспект,  д.9, кор. 2</t>
  </si>
  <si>
    <t xml:space="preserve">     -  за содержание дома, включая ОДН</t>
  </si>
  <si>
    <t>27.03.2018 г.</t>
  </si>
  <si>
    <t>.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</si>
  <si>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</si>
  <si>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</si>
  <si>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</si>
  <si>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</si>
  <si>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</si>
  <si>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</si>
  <si>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</si>
  <si>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</si>
  <si>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</si>
  <si>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</si>
  <si>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</si>
  <si>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</si>
  <si>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</si>
  <si>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</si>
  <si>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</si>
  <si>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</si>
  <si>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</si>
  <si>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</si>
  <si>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</si>
  <si>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</si>
  <si>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</si>
  <si>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</si>
  <si>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</si>
  <si>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</si>
  <si>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</si>
  <si>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</si>
  <si>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</si>
  <si>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</si>
  <si>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</si>
  <si>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</si>
  <si>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</si>
  <si>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руб/кВт.ч</t>
  </si>
  <si>
    <t>Договор №85873114 от 01.01.2011 г..</t>
  </si>
  <si>
    <t>кВт.ч/кв.м</t>
  </si>
  <si>
    <t>ООО " Митол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</si>
</sst>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"/>
    <numFmt numFmtId="166" formatCode="#,##0.00&quot;р.&quot;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67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9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9" t="s">
        <v>133</v>
      </c>
      <c r="B1" s="69"/>
      <c r="C1" s="69"/>
      <c r="D1" s="69"/>
    </row>
    <row r="2" s="13" customFormat="1" ht="15.75"/>
    <row r="3" spans="1:4" s="13" customFormat="1" ht="15.75">
      <c r="A3" s="70" t="s">
        <v>19</v>
      </c>
      <c r="B3" s="70"/>
      <c r="C3" s="70"/>
      <c r="D3" s="70"/>
    </row>
    <row r="4" spans="1:4" s="13" customFormat="1" ht="15.75">
      <c r="A4" s="15"/>
      <c r="B4" s="15" t="s">
        <v>304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8" t="s">
        <v>268</v>
      </c>
    </row>
    <row r="8" spans="1:4" s="6" customFormat="1" ht="18.75" customHeight="1">
      <c r="A8" s="68" t="s">
        <v>20</v>
      </c>
      <c r="B8" s="68"/>
      <c r="C8" s="68"/>
      <c r="D8" s="68"/>
    </row>
    <row r="9" spans="1:4" s="6" customFormat="1" ht="63.75" customHeight="1">
      <c r="A9" s="4" t="s">
        <v>134</v>
      </c>
      <c r="B9" s="3" t="s">
        <v>219</v>
      </c>
      <c r="C9" s="5" t="s">
        <v>5</v>
      </c>
      <c r="D9" s="8" t="s">
        <v>270</v>
      </c>
    </row>
    <row r="10" spans="1:4" s="6" customFormat="1" ht="50.25" customHeight="1">
      <c r="A10" s="4" t="s">
        <v>135</v>
      </c>
      <c r="B10" s="3" t="s">
        <v>21</v>
      </c>
      <c r="C10" s="5" t="s">
        <v>5</v>
      </c>
      <c r="D10" s="20" t="s">
        <v>271</v>
      </c>
    </row>
    <row r="11" spans="1:4" s="6" customFormat="1" ht="20.25" customHeight="1">
      <c r="A11" s="68" t="s">
        <v>43</v>
      </c>
      <c r="B11" s="68"/>
      <c r="C11" s="68"/>
      <c r="D11" s="68"/>
    </row>
    <row r="12" spans="1:4" s="6" customFormat="1" ht="30" customHeight="1">
      <c r="A12" s="4" t="s">
        <v>136</v>
      </c>
      <c r="B12" s="7" t="s">
        <v>22</v>
      </c>
      <c r="C12" s="5" t="s">
        <v>5</v>
      </c>
      <c r="D12" s="5" t="s">
        <v>202</v>
      </c>
    </row>
    <row r="13" spans="1:4" s="6" customFormat="1" ht="30" customHeight="1">
      <c r="A13" s="68" t="s">
        <v>23</v>
      </c>
      <c r="B13" s="68"/>
      <c r="C13" s="68"/>
      <c r="D13" s="68"/>
    </row>
    <row r="14" spans="1:4" s="6" customFormat="1" ht="35.25" customHeight="1">
      <c r="A14" s="4" t="s">
        <v>137</v>
      </c>
      <c r="B14" s="7" t="s">
        <v>44</v>
      </c>
      <c r="C14" s="5" t="s">
        <v>5</v>
      </c>
      <c r="D14" s="8" t="s">
        <v>269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2003</v>
      </c>
    </row>
    <row r="16" spans="1:4" s="6" customFormat="1" ht="15.75">
      <c r="A16" s="4" t="s">
        <v>139</v>
      </c>
      <c r="B16" s="3" t="s">
        <v>24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25</v>
      </c>
      <c r="C17" s="8" t="s">
        <v>5</v>
      </c>
      <c r="D17" s="8" t="s">
        <v>221</v>
      </c>
    </row>
    <row r="18" spans="1:4" s="6" customFormat="1" ht="19.5" customHeight="1">
      <c r="A18" s="4" t="s">
        <v>145</v>
      </c>
      <c r="B18" s="3" t="s">
        <v>26</v>
      </c>
      <c r="C18" s="8" t="s">
        <v>5</v>
      </c>
      <c r="D18" s="8">
        <v>10</v>
      </c>
    </row>
    <row r="19" spans="1:4" s="6" customFormat="1" ht="19.5" customHeight="1">
      <c r="A19" s="4" t="s">
        <v>146</v>
      </c>
      <c r="B19" s="4" t="s">
        <v>38</v>
      </c>
      <c r="C19" s="8" t="s">
        <v>6</v>
      </c>
      <c r="D19" s="8">
        <v>10</v>
      </c>
    </row>
    <row r="20" spans="1:4" s="6" customFormat="1" ht="19.5" customHeight="1">
      <c r="A20" s="4" t="s">
        <v>147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27</v>
      </c>
      <c r="C21" s="8" t="s">
        <v>6</v>
      </c>
      <c r="D21" s="8">
        <v>3</v>
      </c>
    </row>
    <row r="22" spans="1:4" s="6" customFormat="1" ht="19.5" customHeight="1">
      <c r="A22" s="4" t="s">
        <v>149</v>
      </c>
      <c r="B22" s="3" t="s">
        <v>28</v>
      </c>
      <c r="C22" s="8" t="s">
        <v>6</v>
      </c>
      <c r="D22" s="8">
        <v>3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140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140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203</v>
      </c>
    </row>
    <row r="26" spans="1:4" s="6" customFormat="1" ht="19.5" customHeight="1">
      <c r="A26" s="4" t="s">
        <v>153</v>
      </c>
      <c r="B26" s="3" t="s">
        <v>29</v>
      </c>
      <c r="C26" s="5" t="s">
        <v>7</v>
      </c>
      <c r="D26" s="5">
        <v>10160.2</v>
      </c>
    </row>
    <row r="27" spans="1:4" s="6" customFormat="1" ht="19.5" customHeight="1">
      <c r="A27" s="4" t="s">
        <v>154</v>
      </c>
      <c r="B27" s="4" t="s">
        <v>40</v>
      </c>
      <c r="C27" s="5" t="s">
        <v>7</v>
      </c>
      <c r="D27" s="5">
        <v>8399.6</v>
      </c>
    </row>
    <row r="28" spans="1:4" s="6" customFormat="1" ht="19.5" customHeight="1">
      <c r="A28" s="4" t="s">
        <v>155</v>
      </c>
      <c r="B28" s="4" t="s">
        <v>41</v>
      </c>
      <c r="C28" s="5" t="s">
        <v>7</v>
      </c>
      <c r="D28" s="5" t="s">
        <v>203</v>
      </c>
    </row>
    <row r="29" spans="1:4" s="6" customFormat="1" ht="30" customHeight="1">
      <c r="A29" s="4" t="s">
        <v>156</v>
      </c>
      <c r="B29" s="4" t="s">
        <v>42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220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1341.5</v>
      </c>
    </row>
    <row r="33" spans="1:4" s="6" customFormat="1" ht="19.5" customHeight="1">
      <c r="A33" s="4" t="s">
        <v>163</v>
      </c>
      <c r="B33" s="3" t="s">
        <v>30</v>
      </c>
      <c r="C33" s="5" t="s">
        <v>5</v>
      </c>
      <c r="D33" s="5" t="s">
        <v>222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3.25" customHeight="1">
      <c r="A36" s="4" t="s">
        <v>169</v>
      </c>
      <c r="B36" s="3" t="s">
        <v>166</v>
      </c>
      <c r="C36" s="5" t="s">
        <v>5</v>
      </c>
      <c r="D36" s="8"/>
    </row>
    <row r="37" spans="1:4" s="6" customFormat="1" ht="19.5" customHeight="1">
      <c r="A37" s="4" t="s">
        <v>170</v>
      </c>
      <c r="B37" s="3" t="s">
        <v>31</v>
      </c>
      <c r="C37" s="5" t="s">
        <v>5</v>
      </c>
      <c r="D37" s="5"/>
    </row>
    <row r="38" spans="1:4" s="6" customFormat="1" ht="20.25" customHeight="1">
      <c r="A38" s="68" t="s">
        <v>34</v>
      </c>
      <c r="B38" s="68"/>
      <c r="C38" s="68"/>
      <c r="D38" s="68"/>
    </row>
    <row r="39" spans="1:4" s="6" customFormat="1" ht="46.5" customHeight="1">
      <c r="A39" s="4" t="s">
        <v>171</v>
      </c>
      <c r="B39" s="3" t="s">
        <v>35</v>
      </c>
      <c r="C39" s="12" t="s">
        <v>5</v>
      </c>
      <c r="D39" s="8" t="s">
        <v>218</v>
      </c>
    </row>
    <row r="40" spans="1:4" s="6" customFormat="1" ht="19.5" customHeight="1">
      <c r="A40" s="4" t="s">
        <v>172</v>
      </c>
      <c r="B40" s="3" t="s">
        <v>36</v>
      </c>
      <c r="C40" s="12" t="s">
        <v>5</v>
      </c>
      <c r="D40" s="12" t="s">
        <v>203</v>
      </c>
    </row>
    <row r="41" spans="1:4" s="6" customFormat="1" ht="19.5" customHeight="1">
      <c r="A41" s="4" t="s">
        <v>173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1" t="s">
        <v>87</v>
      </c>
      <c r="B1" s="71"/>
      <c r="C1" s="71"/>
      <c r="D1" s="71"/>
    </row>
    <row r="2" spans="1:4" s="14" customFormat="1" ht="23.25" customHeight="1">
      <c r="A2" s="17"/>
      <c r="B2" s="15" t="s">
        <v>304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68" t="s">
        <v>45</v>
      </c>
      <c r="B6" s="68"/>
      <c r="C6" s="68"/>
      <c r="D6" s="68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205</v>
      </c>
    </row>
    <row r="8" spans="1:4" s="6" customFormat="1" ht="19.5" customHeight="1">
      <c r="A8" s="68" t="s">
        <v>174</v>
      </c>
      <c r="B8" s="68"/>
      <c r="C8" s="68"/>
      <c r="D8" s="68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206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207</v>
      </c>
    </row>
    <row r="11" spans="1:4" s="6" customFormat="1" ht="19.5" customHeight="1">
      <c r="A11" s="68" t="s">
        <v>88</v>
      </c>
      <c r="B11" s="68"/>
      <c r="C11" s="68"/>
      <c r="D11" s="68"/>
    </row>
    <row r="12" spans="1:4" s="6" customFormat="1" ht="33" customHeight="1">
      <c r="A12" s="4" t="s">
        <v>137</v>
      </c>
      <c r="B12" s="3" t="s">
        <v>47</v>
      </c>
      <c r="C12" s="5" t="s">
        <v>5</v>
      </c>
      <c r="D12" s="5" t="s">
        <v>217</v>
      </c>
    </row>
    <row r="13" spans="1:4" s="6" customFormat="1" ht="19.5" customHeight="1">
      <c r="A13" s="72" t="s">
        <v>48</v>
      </c>
      <c r="B13" s="72"/>
      <c r="C13" s="72"/>
      <c r="D13" s="72"/>
    </row>
    <row r="14" spans="1:4" s="6" customFormat="1" ht="19.5" customHeight="1">
      <c r="A14" s="4" t="s">
        <v>138</v>
      </c>
      <c r="B14" s="3" t="s">
        <v>49</v>
      </c>
      <c r="C14" s="5" t="s">
        <v>5</v>
      </c>
      <c r="D14" s="5" t="s">
        <v>208</v>
      </c>
    </row>
    <row r="15" spans="1:4" s="6" customFormat="1" ht="19.5" customHeight="1">
      <c r="A15" s="4" t="s">
        <v>139</v>
      </c>
      <c r="B15" s="3" t="s">
        <v>50</v>
      </c>
      <c r="C15" s="5" t="s">
        <v>5</v>
      </c>
      <c r="D15" s="8" t="s">
        <v>209</v>
      </c>
    </row>
    <row r="16" spans="1:4" s="6" customFormat="1" ht="19.5" customHeight="1">
      <c r="A16" s="72" t="s">
        <v>51</v>
      </c>
      <c r="B16" s="72"/>
      <c r="C16" s="72"/>
      <c r="D16" s="72"/>
    </row>
    <row r="17" spans="1:4" s="6" customFormat="1" ht="19.5" customHeight="1">
      <c r="A17" s="4" t="s">
        <v>144</v>
      </c>
      <c r="B17" s="3" t="s">
        <v>52</v>
      </c>
      <c r="C17" s="5" t="s">
        <v>7</v>
      </c>
      <c r="D17" s="5"/>
    </row>
    <row r="18" spans="1:4" s="6" customFormat="1" ht="19.5" customHeight="1">
      <c r="A18" s="68" t="s">
        <v>53</v>
      </c>
      <c r="B18" s="68"/>
      <c r="C18" s="68"/>
      <c r="D18" s="68"/>
    </row>
    <row r="19" spans="1:4" s="6" customFormat="1" ht="33.75" customHeight="1">
      <c r="A19" s="4" t="s">
        <v>145</v>
      </c>
      <c r="B19" s="3" t="s">
        <v>54</v>
      </c>
      <c r="C19" s="5" t="s">
        <v>5</v>
      </c>
      <c r="D19" s="5" t="s">
        <v>223</v>
      </c>
    </row>
    <row r="20" spans="1:4" s="6" customFormat="1" ht="19.5" customHeight="1">
      <c r="A20" s="4" t="s">
        <v>146</v>
      </c>
      <c r="B20" s="3" t="s">
        <v>55</v>
      </c>
      <c r="C20" s="8" t="s">
        <v>6</v>
      </c>
      <c r="D20" s="5">
        <v>3</v>
      </c>
    </row>
    <row r="21" spans="1:4" s="6" customFormat="1" ht="19.5" customHeight="1">
      <c r="A21" s="68" t="s">
        <v>89</v>
      </c>
      <c r="B21" s="68"/>
      <c r="C21" s="68"/>
      <c r="D21" s="68"/>
    </row>
    <row r="22" spans="1:4" s="6" customFormat="1" ht="19.5" customHeight="1">
      <c r="A22" s="4" t="s">
        <v>147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148</v>
      </c>
      <c r="B23" s="3" t="s">
        <v>57</v>
      </c>
      <c r="C23" s="5" t="s">
        <v>5</v>
      </c>
      <c r="D23" s="8" t="s">
        <v>210</v>
      </c>
    </row>
    <row r="24" spans="1:4" s="6" customFormat="1" ht="19.5" customHeight="1">
      <c r="A24" s="4" t="s">
        <v>149</v>
      </c>
      <c r="B24" s="7" t="s">
        <v>58</v>
      </c>
      <c r="C24" s="5" t="s">
        <v>5</v>
      </c>
      <c r="D24" s="5">
        <v>2010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210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2010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210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2010</v>
      </c>
    </row>
    <row r="31" spans="1:4" s="6" customFormat="1" ht="19.5" customHeight="1">
      <c r="A31" s="72" t="s">
        <v>59</v>
      </c>
      <c r="B31" s="72"/>
      <c r="C31" s="72"/>
      <c r="D31" s="72"/>
    </row>
    <row r="32" spans="1:4" s="6" customFormat="1" ht="34.5" customHeight="1">
      <c r="A32" s="4" t="s">
        <v>150</v>
      </c>
      <c r="B32" s="7" t="s">
        <v>60</v>
      </c>
      <c r="C32" s="5" t="s">
        <v>5</v>
      </c>
      <c r="D32" s="10" t="s">
        <v>224</v>
      </c>
    </row>
    <row r="33" spans="1:4" s="6" customFormat="1" ht="19.5" customHeight="1">
      <c r="A33" s="4" t="s">
        <v>151</v>
      </c>
      <c r="B33" s="7" t="s">
        <v>61</v>
      </c>
      <c r="C33" s="5" t="s">
        <v>5</v>
      </c>
      <c r="D33" s="5" t="s">
        <v>211</v>
      </c>
    </row>
    <row r="34" spans="1:4" s="6" customFormat="1" ht="19.5" customHeight="1">
      <c r="A34" s="4" t="s">
        <v>152</v>
      </c>
      <c r="B34" s="3" t="s">
        <v>62</v>
      </c>
      <c r="C34" s="5" t="s">
        <v>5</v>
      </c>
      <c r="D34" s="8" t="s">
        <v>213</v>
      </c>
    </row>
    <row r="35" spans="1:4" s="6" customFormat="1" ht="19.5" customHeight="1">
      <c r="A35" s="4" t="s">
        <v>153</v>
      </c>
      <c r="B35" s="3" t="s">
        <v>63</v>
      </c>
      <c r="C35" s="5" t="s">
        <v>5</v>
      </c>
      <c r="D35" s="8" t="s">
        <v>212</v>
      </c>
    </row>
    <row r="36" spans="1:4" s="6" customFormat="1" ht="19.5" customHeight="1">
      <c r="A36" s="4" t="s">
        <v>154</v>
      </c>
      <c r="B36" s="3" t="s">
        <v>64</v>
      </c>
      <c r="C36" s="5" t="s">
        <v>5</v>
      </c>
      <c r="D36" s="20" t="s">
        <v>273</v>
      </c>
    </row>
    <row r="37" spans="1:4" s="6" customFormat="1" ht="19.5" customHeight="1">
      <c r="A37" s="4" t="s">
        <v>155</v>
      </c>
      <c r="B37" s="3" t="s">
        <v>65</v>
      </c>
      <c r="C37" s="5" t="s">
        <v>5</v>
      </c>
      <c r="D37" s="20" t="s">
        <v>274</v>
      </c>
    </row>
    <row r="38" spans="1:4" s="6" customFormat="1" ht="34.5" customHeight="1">
      <c r="A38" s="4"/>
      <c r="B38" s="7" t="s">
        <v>60</v>
      </c>
      <c r="C38" s="5" t="s">
        <v>5</v>
      </c>
      <c r="D38" s="10" t="s">
        <v>225</v>
      </c>
    </row>
    <row r="39" spans="1:4" s="6" customFormat="1" ht="19.5" customHeight="1">
      <c r="A39" s="4"/>
      <c r="B39" s="7" t="s">
        <v>61</v>
      </c>
      <c r="C39" s="5" t="s">
        <v>5</v>
      </c>
      <c r="D39" s="8" t="s">
        <v>211</v>
      </c>
    </row>
    <row r="40" spans="1:4" s="6" customFormat="1" ht="19.5" customHeight="1">
      <c r="A40" s="4"/>
      <c r="B40" s="3" t="s">
        <v>62</v>
      </c>
      <c r="C40" s="5" t="s">
        <v>5</v>
      </c>
      <c r="D40" s="8" t="s">
        <v>275</v>
      </c>
    </row>
    <row r="41" spans="1:4" s="6" customFormat="1" ht="19.5" customHeight="1">
      <c r="A41" s="4"/>
      <c r="B41" s="3" t="s">
        <v>63</v>
      </c>
      <c r="C41" s="5" t="s">
        <v>5</v>
      </c>
      <c r="D41" s="8" t="s">
        <v>212</v>
      </c>
    </row>
    <row r="42" spans="1:4" s="6" customFormat="1" ht="19.5" customHeight="1">
      <c r="A42" s="4"/>
      <c r="B42" s="3" t="s">
        <v>64</v>
      </c>
      <c r="C42" s="5" t="s">
        <v>5</v>
      </c>
      <c r="D42" s="20" t="s">
        <v>276</v>
      </c>
    </row>
    <row r="43" spans="1:4" s="6" customFormat="1" ht="19.5" customHeight="1">
      <c r="A43" s="4"/>
      <c r="B43" s="3" t="s">
        <v>65</v>
      </c>
      <c r="C43" s="5" t="s">
        <v>5</v>
      </c>
      <c r="D43" s="20" t="s">
        <v>277</v>
      </c>
    </row>
    <row r="44" spans="1:4" s="6" customFormat="1" ht="19.5" customHeight="1">
      <c r="A44" s="4"/>
      <c r="B44" s="7" t="s">
        <v>60</v>
      </c>
      <c r="C44" s="5"/>
      <c r="D44" s="18" t="s">
        <v>226</v>
      </c>
    </row>
    <row r="45" spans="1:4" s="6" customFormat="1" ht="19.5" customHeight="1">
      <c r="A45" s="4"/>
      <c r="B45" s="7" t="s">
        <v>61</v>
      </c>
      <c r="C45" s="5"/>
      <c r="D45" s="8" t="s">
        <v>211</v>
      </c>
    </row>
    <row r="46" spans="1:4" s="6" customFormat="1" ht="19.5" customHeight="1">
      <c r="A46" s="4"/>
      <c r="B46" s="3" t="s">
        <v>62</v>
      </c>
      <c r="C46" s="5"/>
      <c r="D46" s="8" t="s">
        <v>275</v>
      </c>
    </row>
    <row r="47" spans="1:4" s="6" customFormat="1" ht="19.5" customHeight="1">
      <c r="A47" s="4"/>
      <c r="B47" s="3" t="s">
        <v>63</v>
      </c>
      <c r="C47" s="5"/>
      <c r="D47" s="8" t="s">
        <v>278</v>
      </c>
    </row>
    <row r="48" spans="1:4" s="6" customFormat="1" ht="19.5" customHeight="1">
      <c r="A48" s="4"/>
      <c r="B48" s="3" t="s">
        <v>64</v>
      </c>
      <c r="C48" s="5"/>
      <c r="D48" s="20" t="s">
        <v>276</v>
      </c>
    </row>
    <row r="49" spans="1:4" s="6" customFormat="1" ht="19.5" customHeight="1">
      <c r="A49" s="4"/>
      <c r="B49" s="3" t="s">
        <v>65</v>
      </c>
      <c r="C49" s="5"/>
      <c r="D49" s="20" t="s">
        <v>277</v>
      </c>
    </row>
    <row r="50" spans="1:4" s="6" customFormat="1" ht="19.5" customHeight="1">
      <c r="A50" s="4"/>
      <c r="B50" s="7" t="s">
        <v>60</v>
      </c>
      <c r="C50" s="5"/>
      <c r="D50" s="18" t="s">
        <v>227</v>
      </c>
    </row>
    <row r="51" spans="1:4" s="6" customFormat="1" ht="19.5" customHeight="1">
      <c r="A51" s="4"/>
      <c r="B51" s="7" t="s">
        <v>61</v>
      </c>
      <c r="C51" s="5"/>
      <c r="D51" s="16" t="s">
        <v>211</v>
      </c>
    </row>
    <row r="52" spans="1:4" s="6" customFormat="1" ht="19.5" customHeight="1">
      <c r="A52" s="4"/>
      <c r="B52" s="3" t="s">
        <v>62</v>
      </c>
      <c r="C52" s="5"/>
      <c r="D52" s="8" t="s">
        <v>234</v>
      </c>
    </row>
    <row r="53" spans="1:4" s="6" customFormat="1" ht="19.5" customHeight="1">
      <c r="A53" s="4"/>
      <c r="B53" s="3" t="s">
        <v>63</v>
      </c>
      <c r="C53" s="5"/>
      <c r="D53" s="16" t="s">
        <v>228</v>
      </c>
    </row>
    <row r="54" spans="1:4" s="6" customFormat="1" ht="19.5" customHeight="1">
      <c r="A54" s="4"/>
      <c r="B54" s="3" t="s">
        <v>64</v>
      </c>
      <c r="C54" s="5"/>
      <c r="D54" s="20" t="s">
        <v>279</v>
      </c>
    </row>
    <row r="55" spans="1:4" s="6" customFormat="1" ht="19.5" customHeight="1">
      <c r="A55" s="4"/>
      <c r="B55" s="3" t="s">
        <v>65</v>
      </c>
      <c r="C55" s="5"/>
      <c r="D55" s="20" t="s">
        <v>280</v>
      </c>
    </row>
    <row r="56" spans="1:4" s="6" customFormat="1" ht="19.5" customHeight="1">
      <c r="A56" s="4"/>
      <c r="B56" s="7" t="s">
        <v>60</v>
      </c>
      <c r="C56" s="5"/>
      <c r="D56" s="18" t="s">
        <v>229</v>
      </c>
    </row>
    <row r="57" spans="1:4" s="6" customFormat="1" ht="19.5" customHeight="1">
      <c r="A57" s="4"/>
      <c r="B57" s="7" t="s">
        <v>61</v>
      </c>
      <c r="C57" s="5"/>
      <c r="D57" s="16" t="s">
        <v>203</v>
      </c>
    </row>
    <row r="58" spans="1:4" s="6" customFormat="1" ht="19.5" customHeight="1">
      <c r="A58" s="4"/>
      <c r="B58" s="3" t="s">
        <v>62</v>
      </c>
      <c r="C58" s="5"/>
      <c r="D58" s="16"/>
    </row>
    <row r="59" spans="1:4" s="6" customFormat="1" ht="19.5" customHeight="1">
      <c r="A59" s="4"/>
      <c r="B59" s="3" t="s">
        <v>63</v>
      </c>
      <c r="C59" s="5"/>
      <c r="D59" s="16"/>
    </row>
    <row r="60" spans="1:4" s="6" customFormat="1" ht="19.5" customHeight="1">
      <c r="A60" s="4"/>
      <c r="B60" s="3" t="s">
        <v>64</v>
      </c>
      <c r="C60" s="5"/>
      <c r="D60" s="16"/>
    </row>
    <row r="61" spans="1:4" s="6" customFormat="1" ht="19.5" customHeight="1">
      <c r="A61" s="4"/>
      <c r="B61" s="3" t="s">
        <v>65</v>
      </c>
      <c r="C61" s="5"/>
      <c r="D61" s="16"/>
    </row>
    <row r="62" spans="1:4" s="6" customFormat="1" ht="19.5" customHeight="1">
      <c r="A62" s="72" t="s">
        <v>66</v>
      </c>
      <c r="B62" s="72"/>
      <c r="C62" s="72"/>
      <c r="D62" s="72"/>
    </row>
    <row r="63" spans="1:4" s="6" customFormat="1" ht="19.5" customHeight="1">
      <c r="A63" s="4" t="s">
        <v>156</v>
      </c>
      <c r="B63" s="7" t="s">
        <v>67</v>
      </c>
      <c r="C63" s="5" t="s">
        <v>5</v>
      </c>
      <c r="D63" s="5" t="s">
        <v>230</v>
      </c>
    </row>
    <row r="64" spans="1:4" s="6" customFormat="1" ht="19.5" customHeight="1">
      <c r="A64" s="4" t="s">
        <v>160</v>
      </c>
      <c r="B64" s="7" t="s">
        <v>68</v>
      </c>
      <c r="C64" s="8" t="s">
        <v>6</v>
      </c>
      <c r="D64" s="5">
        <v>2</v>
      </c>
    </row>
    <row r="65" spans="1:4" s="6" customFormat="1" ht="19.5" customHeight="1">
      <c r="A65" s="72" t="s">
        <v>69</v>
      </c>
      <c r="B65" s="72"/>
      <c r="C65" s="72"/>
      <c r="D65" s="72"/>
    </row>
    <row r="66" spans="1:4" s="6" customFormat="1" ht="19.5" customHeight="1">
      <c r="A66" s="4" t="s">
        <v>161</v>
      </c>
      <c r="B66" s="3" t="s">
        <v>70</v>
      </c>
      <c r="C66" s="5" t="s">
        <v>5</v>
      </c>
      <c r="D66" s="5" t="s">
        <v>230</v>
      </c>
    </row>
    <row r="67" spans="1:4" s="6" customFormat="1" ht="19.5" customHeight="1">
      <c r="A67" s="72" t="s">
        <v>71</v>
      </c>
      <c r="B67" s="72"/>
      <c r="C67" s="72"/>
      <c r="D67" s="72"/>
    </row>
    <row r="68" spans="1:4" s="6" customFormat="1" ht="36" customHeight="1">
      <c r="A68" s="4" t="s">
        <v>162</v>
      </c>
      <c r="B68" s="7" t="s">
        <v>72</v>
      </c>
      <c r="C68" s="5" t="s">
        <v>5</v>
      </c>
      <c r="D68" s="5" t="s">
        <v>231</v>
      </c>
    </row>
    <row r="69" spans="1:4" s="6" customFormat="1" ht="19.5" customHeight="1">
      <c r="A69" s="72" t="s">
        <v>73</v>
      </c>
      <c r="B69" s="72"/>
      <c r="C69" s="72"/>
      <c r="D69" s="72"/>
    </row>
    <row r="70" spans="1:4" s="6" customFormat="1" ht="19.5" customHeight="1">
      <c r="A70" s="4" t="s">
        <v>163</v>
      </c>
      <c r="B70" s="7" t="s">
        <v>74</v>
      </c>
      <c r="C70" s="5" t="s">
        <v>5</v>
      </c>
      <c r="D70" s="5" t="s">
        <v>230</v>
      </c>
    </row>
    <row r="71" spans="1:4" s="6" customFormat="1" ht="19.5" customHeight="1">
      <c r="A71" s="68" t="s">
        <v>75</v>
      </c>
      <c r="B71" s="68"/>
      <c r="C71" s="68"/>
      <c r="D71" s="68"/>
    </row>
    <row r="72" spans="1:4" s="6" customFormat="1" ht="19.5" customHeight="1">
      <c r="A72" s="4" t="s">
        <v>167</v>
      </c>
      <c r="B72" s="7" t="s">
        <v>76</v>
      </c>
      <c r="C72" s="5" t="s">
        <v>5</v>
      </c>
      <c r="D72" s="5" t="s">
        <v>230</v>
      </c>
    </row>
    <row r="73" spans="1:4" s="6" customFormat="1" ht="19.5" customHeight="1">
      <c r="A73" s="4" t="s">
        <v>168</v>
      </c>
      <c r="B73" s="7" t="s">
        <v>77</v>
      </c>
      <c r="C73" s="5" t="s">
        <v>33</v>
      </c>
      <c r="D73" s="5"/>
    </row>
    <row r="74" spans="1:4" s="6" customFormat="1" ht="19.5" customHeight="1">
      <c r="A74" s="72" t="s">
        <v>78</v>
      </c>
      <c r="B74" s="72"/>
      <c r="C74" s="72"/>
      <c r="D74" s="72"/>
    </row>
    <row r="75" spans="1:4" s="6" customFormat="1" ht="19.5" customHeight="1">
      <c r="A75" s="4" t="s">
        <v>169</v>
      </c>
      <c r="B75" s="7" t="s">
        <v>79</v>
      </c>
      <c r="C75" s="5" t="s">
        <v>5</v>
      </c>
      <c r="D75" s="5" t="s">
        <v>214</v>
      </c>
    </row>
    <row r="76" spans="1:4" s="6" customFormat="1" ht="19.5" customHeight="1">
      <c r="A76" s="72" t="s">
        <v>80</v>
      </c>
      <c r="B76" s="72"/>
      <c r="C76" s="72"/>
      <c r="D76" s="72"/>
    </row>
    <row r="77" spans="1:4" s="6" customFormat="1" ht="19.5" customHeight="1">
      <c r="A77" s="4" t="s">
        <v>170</v>
      </c>
      <c r="B77" s="3" t="s">
        <v>81</v>
      </c>
      <c r="C77" s="5" t="s">
        <v>5</v>
      </c>
      <c r="D77" s="7" t="s">
        <v>215</v>
      </c>
    </row>
    <row r="78" spans="1:4" s="6" customFormat="1" ht="19.5" customHeight="1">
      <c r="A78" s="72" t="s">
        <v>82</v>
      </c>
      <c r="B78" s="72"/>
      <c r="C78" s="72"/>
      <c r="D78" s="72"/>
    </row>
    <row r="79" spans="1:4" s="6" customFormat="1" ht="19.5" customHeight="1">
      <c r="A79" s="4" t="s">
        <v>171</v>
      </c>
      <c r="B79" s="3" t="s">
        <v>83</v>
      </c>
      <c r="C79" s="5" t="s">
        <v>5</v>
      </c>
      <c r="D79" s="5" t="s">
        <v>232</v>
      </c>
    </row>
    <row r="80" spans="1:4" s="6" customFormat="1" ht="19.5" customHeight="1">
      <c r="A80" s="72" t="s">
        <v>84</v>
      </c>
      <c r="B80" s="72"/>
      <c r="C80" s="72"/>
      <c r="D80" s="72"/>
    </row>
    <row r="81" spans="1:4" s="6" customFormat="1" ht="19.5" customHeight="1">
      <c r="A81" s="4" t="s">
        <v>172</v>
      </c>
      <c r="B81" s="3" t="s">
        <v>85</v>
      </c>
      <c r="C81" s="5" t="s">
        <v>5</v>
      </c>
      <c r="D81" s="8" t="s">
        <v>216</v>
      </c>
    </row>
    <row r="82" spans="1:4" s="6" customFormat="1" ht="19.5" customHeight="1">
      <c r="A82" s="68" t="s">
        <v>90</v>
      </c>
      <c r="B82" s="68"/>
      <c r="C82" s="68"/>
      <c r="D82" s="68"/>
    </row>
    <row r="83" spans="1:4" s="6" customFormat="1" ht="19.5" customHeight="1">
      <c r="A83" s="4" t="s">
        <v>173</v>
      </c>
      <c r="B83" s="3" t="s">
        <v>86</v>
      </c>
      <c r="C83" s="5" t="s">
        <v>5</v>
      </c>
      <c r="D83" s="8"/>
    </row>
    <row r="84" s="6" customFormat="1" ht="39.75" customHeight="1"/>
  </sheetData>
  <sheetProtection/>
  <mergeCells count="19"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  <mergeCell ref="A1:D1"/>
    <mergeCell ref="A6:D6"/>
    <mergeCell ref="A11:D11"/>
    <mergeCell ref="A13:D13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3">
      <selection activeCell="D24" sqref="D24:E24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2" customFormat="1" ht="64.5" customHeight="1">
      <c r="B1" s="73" t="s">
        <v>281</v>
      </c>
      <c r="C1" s="73"/>
      <c r="D1" s="73"/>
      <c r="E1" s="24"/>
      <c r="F1" s="24"/>
      <c r="G1" s="25"/>
    </row>
    <row r="2" spans="2:7" s="22" customFormat="1" ht="24.75" customHeight="1">
      <c r="B2" s="15" t="s">
        <v>304</v>
      </c>
      <c r="C2" s="26"/>
      <c r="D2" s="26"/>
      <c r="E2" s="26"/>
      <c r="F2" s="26"/>
      <c r="G2" s="25"/>
    </row>
    <row r="3" spans="1:7" s="6" customFormat="1" ht="61.5" customHeight="1">
      <c r="A3" s="23" t="s">
        <v>0</v>
      </c>
      <c r="B3" s="27" t="s">
        <v>1</v>
      </c>
      <c r="C3" s="27" t="s">
        <v>2</v>
      </c>
      <c r="D3" s="27" t="s">
        <v>283</v>
      </c>
      <c r="E3" s="27" t="s">
        <v>282</v>
      </c>
      <c r="F3" s="27" t="s">
        <v>284</v>
      </c>
      <c r="G3" s="28" t="s">
        <v>285</v>
      </c>
    </row>
    <row r="4" spans="1:7" s="6" customFormat="1" ht="19.5" customHeight="1">
      <c r="A4" s="21">
        <v>1</v>
      </c>
      <c r="B4" s="29" t="s">
        <v>4</v>
      </c>
      <c r="C4" s="30" t="s">
        <v>5</v>
      </c>
      <c r="D4" s="74" t="str">
        <f>'[1]2.1'!D6</f>
        <v>27.03.2018 г.</v>
      </c>
      <c r="E4" s="75"/>
      <c r="F4" s="31"/>
      <c r="G4" s="32"/>
    </row>
    <row r="5" spans="1:7" s="6" customFormat="1" ht="19.5" customHeight="1">
      <c r="A5" s="21">
        <v>2</v>
      </c>
      <c r="B5" s="33" t="s">
        <v>91</v>
      </c>
      <c r="C5" s="30" t="s">
        <v>5</v>
      </c>
      <c r="D5" s="76" t="s">
        <v>245</v>
      </c>
      <c r="E5" s="77"/>
      <c r="F5" s="27"/>
      <c r="G5" s="32"/>
    </row>
    <row r="6" spans="1:7" s="6" customFormat="1" ht="19.5" customHeight="1">
      <c r="A6" s="21">
        <v>3</v>
      </c>
      <c r="B6" s="33" t="s">
        <v>63</v>
      </c>
      <c r="C6" s="30" t="s">
        <v>5</v>
      </c>
      <c r="D6" s="74" t="s">
        <v>286</v>
      </c>
      <c r="E6" s="75"/>
      <c r="F6" s="31"/>
      <c r="G6" s="32"/>
    </row>
    <row r="7" spans="1:7" s="6" customFormat="1" ht="19.5" customHeight="1">
      <c r="A7" s="21">
        <v>4</v>
      </c>
      <c r="B7" s="33" t="s">
        <v>92</v>
      </c>
      <c r="C7" s="30" t="s">
        <v>287</v>
      </c>
      <c r="D7" s="53">
        <v>4.26</v>
      </c>
      <c r="E7" s="53">
        <v>4.65</v>
      </c>
      <c r="F7" s="31">
        <v>8399.6</v>
      </c>
      <c r="G7" s="32">
        <f>(D7*6+E7*6)*F7</f>
        <v>449042.61600000004</v>
      </c>
    </row>
    <row r="8" spans="1:7" s="6" customFormat="1" ht="89.25" customHeight="1">
      <c r="A8" s="21">
        <v>5</v>
      </c>
      <c r="B8" s="33" t="s">
        <v>176</v>
      </c>
      <c r="C8" s="30" t="s">
        <v>5</v>
      </c>
      <c r="D8" s="78" t="s">
        <v>288</v>
      </c>
      <c r="E8" s="79"/>
      <c r="F8" s="31"/>
      <c r="G8" s="32"/>
    </row>
    <row r="9" spans="1:7" s="6" customFormat="1" ht="19.5" customHeight="1">
      <c r="A9" s="21">
        <v>6</v>
      </c>
      <c r="B9" s="33" t="s">
        <v>177</v>
      </c>
      <c r="C9" s="30" t="s">
        <v>5</v>
      </c>
      <c r="D9" s="78" t="s">
        <v>246</v>
      </c>
      <c r="E9" s="79"/>
      <c r="F9" s="31"/>
      <c r="G9" s="32"/>
    </row>
    <row r="10" spans="1:7" s="6" customFormat="1" ht="31.5" customHeight="1">
      <c r="A10" s="21">
        <v>7</v>
      </c>
      <c r="B10" s="33" t="s">
        <v>93</v>
      </c>
      <c r="C10" s="30" t="s">
        <v>5</v>
      </c>
      <c r="D10" s="78" t="s">
        <v>247</v>
      </c>
      <c r="E10" s="79"/>
      <c r="F10" s="31"/>
      <c r="G10" s="32"/>
    </row>
    <row r="11" spans="1:7" s="6" customFormat="1" ht="15.75">
      <c r="A11" s="21">
        <v>8</v>
      </c>
      <c r="B11" s="33"/>
      <c r="C11" s="30"/>
      <c r="D11" s="53"/>
      <c r="E11" s="53"/>
      <c r="F11" s="31"/>
      <c r="G11" s="32"/>
    </row>
    <row r="12" spans="1:7" s="6" customFormat="1" ht="15.75">
      <c r="A12" s="21">
        <v>9</v>
      </c>
      <c r="B12" s="33" t="s">
        <v>91</v>
      </c>
      <c r="C12" s="30" t="s">
        <v>5</v>
      </c>
      <c r="D12" s="80" t="s">
        <v>248</v>
      </c>
      <c r="E12" s="81"/>
      <c r="F12" s="27"/>
      <c r="G12" s="32"/>
    </row>
    <row r="13" spans="1:7" s="6" customFormat="1" ht="31.5" customHeight="1">
      <c r="A13" s="21">
        <v>10</v>
      </c>
      <c r="B13" s="33" t="s">
        <v>63</v>
      </c>
      <c r="C13" s="30" t="s">
        <v>5</v>
      </c>
      <c r="D13" s="78" t="s">
        <v>286</v>
      </c>
      <c r="E13" s="79"/>
      <c r="F13" s="31"/>
      <c r="G13" s="32"/>
    </row>
    <row r="14" spans="1:7" ht="15.75">
      <c r="A14" s="21">
        <v>11</v>
      </c>
      <c r="B14" s="33" t="s">
        <v>92</v>
      </c>
      <c r="C14" s="30" t="s">
        <v>18</v>
      </c>
      <c r="D14" s="53">
        <v>6.23</v>
      </c>
      <c r="E14" s="53">
        <v>6.6</v>
      </c>
      <c r="F14" s="31">
        <v>8399.6</v>
      </c>
      <c r="G14" s="32">
        <f>(D14*6+E14*6)*F14</f>
        <v>646601.208</v>
      </c>
    </row>
    <row r="15" spans="1:7" ht="105" customHeight="1">
      <c r="A15" s="21">
        <v>12</v>
      </c>
      <c r="B15" s="33" t="s">
        <v>176</v>
      </c>
      <c r="C15" s="30" t="s">
        <v>5</v>
      </c>
      <c r="D15" s="78" t="s">
        <v>288</v>
      </c>
      <c r="E15" s="79"/>
      <c r="F15" s="31"/>
      <c r="G15" s="34"/>
    </row>
    <row r="16" spans="1:7" ht="47.25" customHeight="1">
      <c r="A16" s="21">
        <v>13</v>
      </c>
      <c r="B16" s="33" t="s">
        <v>177</v>
      </c>
      <c r="C16" s="30" t="s">
        <v>5</v>
      </c>
      <c r="D16" s="78" t="s">
        <v>249</v>
      </c>
      <c r="E16" s="79"/>
      <c r="F16" s="31"/>
      <c r="G16" s="34"/>
    </row>
    <row r="17" spans="1:7" ht="15.75">
      <c r="A17" s="21">
        <v>14</v>
      </c>
      <c r="B17" s="33" t="s">
        <v>93</v>
      </c>
      <c r="C17" s="30" t="s">
        <v>5</v>
      </c>
      <c r="D17" s="78" t="s">
        <v>250</v>
      </c>
      <c r="E17" s="79"/>
      <c r="F17" s="31"/>
      <c r="G17" s="34"/>
    </row>
    <row r="18" spans="1:7" ht="15.75">
      <c r="A18" s="21">
        <v>15</v>
      </c>
      <c r="B18" s="33"/>
      <c r="C18" s="30"/>
      <c r="D18" s="53"/>
      <c r="E18" s="53"/>
      <c r="F18" s="31"/>
      <c r="G18" s="34"/>
    </row>
    <row r="19" spans="1:7" ht="31.5" customHeight="1">
      <c r="A19" s="21">
        <v>16</v>
      </c>
      <c r="B19" s="33" t="s">
        <v>91</v>
      </c>
      <c r="C19" s="30" t="s">
        <v>5</v>
      </c>
      <c r="D19" s="80" t="s">
        <v>251</v>
      </c>
      <c r="E19" s="81"/>
      <c r="F19" s="27"/>
      <c r="G19" s="34"/>
    </row>
    <row r="20" spans="1:7" ht="15.75">
      <c r="A20" s="21">
        <v>17</v>
      </c>
      <c r="B20" s="33" t="s">
        <v>63</v>
      </c>
      <c r="C20" s="30" t="s">
        <v>5</v>
      </c>
      <c r="D20" s="78" t="s">
        <v>286</v>
      </c>
      <c r="E20" s="79"/>
      <c r="F20" s="31"/>
      <c r="G20" s="34"/>
    </row>
    <row r="21" spans="1:7" ht="15.75">
      <c r="A21" s="21">
        <v>18</v>
      </c>
      <c r="B21" s="33" t="s">
        <v>92</v>
      </c>
      <c r="C21" s="30" t="s">
        <v>18</v>
      </c>
      <c r="D21" s="53">
        <v>5.28</v>
      </c>
      <c r="E21" s="53">
        <v>5</v>
      </c>
      <c r="F21" s="31">
        <v>8399.6</v>
      </c>
      <c r="G21" s="32">
        <f>(D21*6+E21*6)*F21</f>
        <v>518087.32800000004</v>
      </c>
    </row>
    <row r="22" spans="1:7" ht="107.25" customHeight="1">
      <c r="A22" s="21">
        <v>19</v>
      </c>
      <c r="B22" s="33" t="s">
        <v>176</v>
      </c>
      <c r="C22" s="30" t="s">
        <v>5</v>
      </c>
      <c r="D22" s="78" t="s">
        <v>288</v>
      </c>
      <c r="E22" s="79"/>
      <c r="F22" s="31"/>
      <c r="G22" s="34"/>
    </row>
    <row r="23" spans="1:7" ht="15.75">
      <c r="A23" s="21">
        <v>20</v>
      </c>
      <c r="B23" s="33" t="s">
        <v>177</v>
      </c>
      <c r="C23" s="30" t="s">
        <v>5</v>
      </c>
      <c r="D23" s="78" t="s">
        <v>246</v>
      </c>
      <c r="E23" s="79"/>
      <c r="F23" s="31"/>
      <c r="G23" s="34"/>
    </row>
    <row r="24" spans="1:7" ht="31.5" customHeight="1">
      <c r="A24" s="21">
        <v>21</v>
      </c>
      <c r="B24" s="33" t="s">
        <v>93</v>
      </c>
      <c r="C24" s="30" t="s">
        <v>5</v>
      </c>
      <c r="D24" s="78" t="s">
        <v>342</v>
      </c>
      <c r="E24" s="79"/>
      <c r="F24" s="31"/>
      <c r="G24" s="34"/>
    </row>
    <row r="25" spans="1:7" ht="15.75">
      <c r="A25" s="21">
        <v>22</v>
      </c>
      <c r="B25" s="33"/>
      <c r="C25" s="30"/>
      <c r="D25" s="53"/>
      <c r="E25" s="53"/>
      <c r="F25" s="31"/>
      <c r="G25" s="34"/>
    </row>
    <row r="26" spans="1:7" ht="31.5" customHeight="1">
      <c r="A26" s="21">
        <v>23</v>
      </c>
      <c r="B26" s="33" t="s">
        <v>91</v>
      </c>
      <c r="C26" s="30" t="s">
        <v>5</v>
      </c>
      <c r="D26" s="80" t="s">
        <v>252</v>
      </c>
      <c r="E26" s="81"/>
      <c r="F26" s="27"/>
      <c r="G26" s="34"/>
    </row>
    <row r="27" spans="1:7" ht="15.75">
      <c r="A27" s="21">
        <v>24</v>
      </c>
      <c r="B27" s="33" t="s">
        <v>63</v>
      </c>
      <c r="C27" s="30" t="s">
        <v>5</v>
      </c>
      <c r="D27" s="78" t="s">
        <v>286</v>
      </c>
      <c r="E27" s="79"/>
      <c r="F27" s="31"/>
      <c r="G27" s="34"/>
    </row>
    <row r="28" spans="1:7" ht="15.75">
      <c r="A28" s="21">
        <v>25</v>
      </c>
      <c r="B28" s="33" t="s">
        <v>92</v>
      </c>
      <c r="C28" s="30" t="s">
        <v>18</v>
      </c>
      <c r="D28" s="53">
        <v>1.49</v>
      </c>
      <c r="E28" s="53">
        <v>1.49</v>
      </c>
      <c r="F28" s="31">
        <v>8399.6</v>
      </c>
      <c r="G28" s="32">
        <f>(D28*6+E28*6)*F28</f>
        <v>150184.848</v>
      </c>
    </row>
    <row r="29" spans="1:7" ht="105.75" customHeight="1">
      <c r="A29" s="21">
        <v>26</v>
      </c>
      <c r="B29" s="33" t="s">
        <v>176</v>
      </c>
      <c r="C29" s="30" t="s">
        <v>5</v>
      </c>
      <c r="D29" s="78" t="s">
        <v>288</v>
      </c>
      <c r="E29" s="79"/>
      <c r="F29" s="31"/>
      <c r="G29" s="34"/>
    </row>
    <row r="30" spans="1:7" ht="15.75">
      <c r="A30" s="21">
        <v>27</v>
      </c>
      <c r="B30" s="33" t="s">
        <v>177</v>
      </c>
      <c r="C30" s="30" t="s">
        <v>5</v>
      </c>
      <c r="D30" s="78" t="s">
        <v>246</v>
      </c>
      <c r="E30" s="79"/>
      <c r="F30" s="31"/>
      <c r="G30" s="34"/>
    </row>
    <row r="31" spans="1:7" ht="15.75">
      <c r="A31" s="21">
        <v>28</v>
      </c>
      <c r="B31" s="33" t="s">
        <v>93</v>
      </c>
      <c r="C31" s="30" t="s">
        <v>5</v>
      </c>
      <c r="D31" s="78" t="s">
        <v>250</v>
      </c>
      <c r="E31" s="79"/>
      <c r="F31" s="31"/>
      <c r="G31" s="34"/>
    </row>
    <row r="32" spans="1:7" ht="15.75">
      <c r="A32" s="21">
        <v>29</v>
      </c>
      <c r="B32" s="33"/>
      <c r="C32" s="30"/>
      <c r="D32" s="53"/>
      <c r="E32" s="53"/>
      <c r="F32" s="31"/>
      <c r="G32" s="34"/>
    </row>
    <row r="33" spans="1:7" ht="47.25" customHeight="1">
      <c r="A33" s="21">
        <v>30</v>
      </c>
      <c r="B33" s="33" t="s">
        <v>91</v>
      </c>
      <c r="C33" s="30" t="s">
        <v>5</v>
      </c>
      <c r="D33" s="80" t="s">
        <v>253</v>
      </c>
      <c r="E33" s="81"/>
      <c r="F33" s="27"/>
      <c r="G33" s="34"/>
    </row>
    <row r="34" spans="1:7" ht="15.75">
      <c r="A34" s="21">
        <v>31</v>
      </c>
      <c r="B34" s="33" t="s">
        <v>63</v>
      </c>
      <c r="C34" s="30" t="s">
        <v>5</v>
      </c>
      <c r="D34" s="78" t="s">
        <v>286</v>
      </c>
      <c r="E34" s="79"/>
      <c r="F34" s="31"/>
      <c r="G34" s="34"/>
    </row>
    <row r="35" spans="1:7" ht="15.75">
      <c r="A35" s="21">
        <v>32</v>
      </c>
      <c r="B35" s="33" t="s">
        <v>92</v>
      </c>
      <c r="C35" s="30" t="s">
        <v>18</v>
      </c>
      <c r="D35" s="53">
        <v>2.21</v>
      </c>
      <c r="E35" s="53">
        <v>2.75</v>
      </c>
      <c r="F35" s="31">
        <v>8399.6</v>
      </c>
      <c r="G35" s="32">
        <f>(D35*6+E35*6)*F35</f>
        <v>249972.096</v>
      </c>
    </row>
    <row r="36" spans="1:7" ht="111.75" customHeight="1">
      <c r="A36" s="21">
        <v>33</v>
      </c>
      <c r="B36" s="33" t="s">
        <v>176</v>
      </c>
      <c r="C36" s="30" t="s">
        <v>5</v>
      </c>
      <c r="D36" s="78" t="s">
        <v>288</v>
      </c>
      <c r="E36" s="79"/>
      <c r="F36" s="31"/>
      <c r="G36" s="34"/>
    </row>
    <row r="37" spans="1:7" ht="31.5" customHeight="1">
      <c r="A37" s="21">
        <v>34</v>
      </c>
      <c r="B37" s="33" t="s">
        <v>177</v>
      </c>
      <c r="C37" s="30" t="s">
        <v>5</v>
      </c>
      <c r="D37" s="78" t="s">
        <v>254</v>
      </c>
      <c r="E37" s="79"/>
      <c r="F37" s="31"/>
      <c r="G37" s="34"/>
    </row>
    <row r="38" spans="1:7" ht="15.75">
      <c r="A38" s="21">
        <v>35</v>
      </c>
      <c r="B38" s="33" t="s">
        <v>93</v>
      </c>
      <c r="C38" s="30" t="s">
        <v>5</v>
      </c>
      <c r="D38" s="78" t="s">
        <v>250</v>
      </c>
      <c r="E38" s="79"/>
      <c r="F38" s="31"/>
      <c r="G38" s="34"/>
    </row>
    <row r="39" spans="1:7" ht="15.75">
      <c r="A39" s="21">
        <v>36</v>
      </c>
      <c r="B39" s="33"/>
      <c r="C39" s="30"/>
      <c r="D39" s="53"/>
      <c r="E39" s="53"/>
      <c r="F39" s="31"/>
      <c r="G39" s="34"/>
    </row>
    <row r="40" spans="1:7" ht="47.25" customHeight="1">
      <c r="A40" s="21">
        <v>37</v>
      </c>
      <c r="B40" s="33" t="s">
        <v>91</v>
      </c>
      <c r="C40" s="30" t="s">
        <v>5</v>
      </c>
      <c r="D40" s="80" t="s">
        <v>255</v>
      </c>
      <c r="E40" s="81"/>
      <c r="F40" s="27"/>
      <c r="G40" s="34"/>
    </row>
    <row r="41" spans="1:7" ht="15.75">
      <c r="A41" s="21">
        <v>38</v>
      </c>
      <c r="B41" s="33" t="s">
        <v>63</v>
      </c>
      <c r="C41" s="30" t="s">
        <v>5</v>
      </c>
      <c r="D41" s="78" t="s">
        <v>286</v>
      </c>
      <c r="E41" s="79"/>
      <c r="F41" s="31"/>
      <c r="G41" s="34"/>
    </row>
    <row r="42" spans="1:7" ht="15.75">
      <c r="A42" s="21">
        <v>39</v>
      </c>
      <c r="B42" s="33" t="s">
        <v>92</v>
      </c>
      <c r="C42" s="30" t="s">
        <v>18</v>
      </c>
      <c r="D42" s="53">
        <v>1.78</v>
      </c>
      <c r="E42" s="53">
        <v>1.8</v>
      </c>
      <c r="F42" s="31">
        <v>8399.6</v>
      </c>
      <c r="G42" s="32">
        <f>(D42*6+E42*6)*F42</f>
        <v>180423.40800000002</v>
      </c>
    </row>
    <row r="43" spans="1:7" ht="109.5" customHeight="1">
      <c r="A43" s="21">
        <v>40</v>
      </c>
      <c r="B43" s="33" t="s">
        <v>176</v>
      </c>
      <c r="C43" s="30" t="s">
        <v>5</v>
      </c>
      <c r="D43" s="78" t="s">
        <v>288</v>
      </c>
      <c r="E43" s="79"/>
      <c r="F43" s="31"/>
      <c r="G43" s="34"/>
    </row>
    <row r="44" spans="1:7" ht="31.5" customHeight="1">
      <c r="A44" s="21">
        <v>41</v>
      </c>
      <c r="B44" s="33" t="s">
        <v>177</v>
      </c>
      <c r="C44" s="30" t="s">
        <v>5</v>
      </c>
      <c r="D44" s="78" t="s">
        <v>254</v>
      </c>
      <c r="E44" s="79"/>
      <c r="F44" s="31"/>
      <c r="G44" s="34"/>
    </row>
    <row r="45" spans="1:7" ht="15.75">
      <c r="A45" s="21">
        <v>42</v>
      </c>
      <c r="B45" s="33" t="s">
        <v>93</v>
      </c>
      <c r="C45" s="30" t="s">
        <v>5</v>
      </c>
      <c r="D45" s="78" t="s">
        <v>250</v>
      </c>
      <c r="E45" s="79"/>
      <c r="F45" s="31"/>
      <c r="G45" s="34"/>
    </row>
    <row r="46" spans="1:7" ht="15.75">
      <c r="A46" s="21">
        <v>43</v>
      </c>
      <c r="B46" s="33"/>
      <c r="C46" s="30"/>
      <c r="D46" s="53"/>
      <c r="E46" s="53"/>
      <c r="F46" s="31"/>
      <c r="G46" s="34"/>
    </row>
    <row r="47" spans="1:7" ht="93" customHeight="1">
      <c r="A47" s="21">
        <v>44</v>
      </c>
      <c r="B47" s="33" t="s">
        <v>91</v>
      </c>
      <c r="C47" s="30" t="s">
        <v>5</v>
      </c>
      <c r="D47" s="80" t="s">
        <v>256</v>
      </c>
      <c r="E47" s="81"/>
      <c r="F47" s="27"/>
      <c r="G47" s="34"/>
    </row>
    <row r="48" spans="1:7" ht="15.75">
      <c r="A48" s="21">
        <v>45</v>
      </c>
      <c r="B48" s="33" t="s">
        <v>63</v>
      </c>
      <c r="C48" s="30" t="s">
        <v>5</v>
      </c>
      <c r="D48" s="78" t="s">
        <v>286</v>
      </c>
      <c r="E48" s="79"/>
      <c r="F48" s="31"/>
      <c r="G48" s="34"/>
    </row>
    <row r="49" spans="1:7" ht="15.75">
      <c r="A49" s="21">
        <v>46</v>
      </c>
      <c r="B49" s="33" t="s">
        <v>92</v>
      </c>
      <c r="C49" s="30" t="s">
        <v>18</v>
      </c>
      <c r="D49" s="53">
        <v>4.53</v>
      </c>
      <c r="E49" s="53">
        <v>4.53</v>
      </c>
      <c r="F49" s="31">
        <v>8399.6</v>
      </c>
      <c r="G49" s="32">
        <f>(D49*6+E49*6)*F49</f>
        <v>456602.256</v>
      </c>
    </row>
    <row r="50" spans="1:7" ht="103.5" customHeight="1">
      <c r="A50" s="21">
        <v>47</v>
      </c>
      <c r="B50" s="33" t="s">
        <v>176</v>
      </c>
      <c r="C50" s="30" t="s">
        <v>5</v>
      </c>
      <c r="D50" s="78" t="s">
        <v>288</v>
      </c>
      <c r="E50" s="79"/>
      <c r="F50" s="31"/>
      <c r="G50" s="34"/>
    </row>
    <row r="51" spans="1:7" ht="31.5" customHeight="1">
      <c r="A51" s="21">
        <v>48</v>
      </c>
      <c r="B51" s="33" t="s">
        <v>177</v>
      </c>
      <c r="C51" s="30" t="s">
        <v>5</v>
      </c>
      <c r="D51" s="78" t="s">
        <v>254</v>
      </c>
      <c r="E51" s="79"/>
      <c r="F51" s="31"/>
      <c r="G51" s="34"/>
    </row>
    <row r="52" spans="1:7" ht="15.75">
      <c r="A52" s="21">
        <v>49</v>
      </c>
      <c r="B52" s="33" t="s">
        <v>93</v>
      </c>
      <c r="C52" s="30" t="s">
        <v>5</v>
      </c>
      <c r="D52" s="78" t="s">
        <v>250</v>
      </c>
      <c r="E52" s="79"/>
      <c r="F52" s="31"/>
      <c r="G52" s="34"/>
    </row>
    <row r="53" spans="1:7" ht="15.75">
      <c r="A53" s="21">
        <v>50</v>
      </c>
      <c r="B53" s="33"/>
      <c r="C53" s="30"/>
      <c r="D53" s="53"/>
      <c r="E53" s="53"/>
      <c r="F53" s="31"/>
      <c r="G53" s="34"/>
    </row>
    <row r="54" spans="1:7" ht="15.75">
      <c r="A54" s="21">
        <v>51</v>
      </c>
      <c r="B54" s="33" t="s">
        <v>91</v>
      </c>
      <c r="C54" s="30" t="s">
        <v>5</v>
      </c>
      <c r="D54" s="80" t="s">
        <v>257</v>
      </c>
      <c r="E54" s="81"/>
      <c r="F54" s="27"/>
      <c r="G54" s="34"/>
    </row>
    <row r="55" spans="1:7" ht="15.75">
      <c r="A55" s="21">
        <v>52</v>
      </c>
      <c r="B55" s="33" t="s">
        <v>63</v>
      </c>
      <c r="C55" s="30" t="s">
        <v>5</v>
      </c>
      <c r="D55" s="78" t="s">
        <v>286</v>
      </c>
      <c r="E55" s="79"/>
      <c r="F55" s="31"/>
      <c r="G55" s="34"/>
    </row>
    <row r="56" spans="1:7" ht="15.75">
      <c r="A56" s="21">
        <v>53</v>
      </c>
      <c r="B56" s="33" t="s">
        <v>92</v>
      </c>
      <c r="C56" s="30" t="s">
        <v>18</v>
      </c>
      <c r="D56" s="53">
        <v>0.06</v>
      </c>
      <c r="E56" s="53">
        <v>0.06</v>
      </c>
      <c r="F56" s="31">
        <v>8399.6</v>
      </c>
      <c r="G56" s="32">
        <f>(D56*6+E56*6)*F56</f>
        <v>6047.712</v>
      </c>
    </row>
    <row r="57" spans="1:7" ht="104.25" customHeight="1">
      <c r="A57" s="21">
        <v>54</v>
      </c>
      <c r="B57" s="33" t="s">
        <v>176</v>
      </c>
      <c r="C57" s="30" t="s">
        <v>5</v>
      </c>
      <c r="D57" s="78" t="s">
        <v>288</v>
      </c>
      <c r="E57" s="79"/>
      <c r="F57" s="31"/>
      <c r="G57" s="34"/>
    </row>
    <row r="58" spans="1:7" ht="15.75">
      <c r="A58" s="21">
        <v>55</v>
      </c>
      <c r="B58" s="33" t="s">
        <v>177</v>
      </c>
      <c r="C58" s="30" t="s">
        <v>5</v>
      </c>
      <c r="D58" s="78" t="s">
        <v>258</v>
      </c>
      <c r="E58" s="79"/>
      <c r="F58" s="31"/>
      <c r="G58" s="34"/>
    </row>
    <row r="59" spans="1:7" ht="45" customHeight="1">
      <c r="A59" s="21">
        <v>56</v>
      </c>
      <c r="B59" s="33" t="s">
        <v>93</v>
      </c>
      <c r="C59" s="30" t="s">
        <v>5</v>
      </c>
      <c r="D59" s="78" t="s">
        <v>289</v>
      </c>
      <c r="E59" s="79"/>
      <c r="F59" s="31"/>
      <c r="G59" s="34"/>
    </row>
    <row r="60" spans="1:7" ht="45" customHeight="1">
      <c r="A60" s="21">
        <v>57</v>
      </c>
      <c r="B60" s="33"/>
      <c r="C60" s="30"/>
      <c r="D60" s="53"/>
      <c r="E60" s="53"/>
      <c r="F60" s="31"/>
      <c r="G60" s="34"/>
    </row>
    <row r="61" spans="1:7" ht="47.25" customHeight="1">
      <c r="A61" s="21">
        <v>58</v>
      </c>
      <c r="B61" s="33" t="s">
        <v>91</v>
      </c>
      <c r="C61" s="30" t="s">
        <v>5</v>
      </c>
      <c r="D61" s="80" t="s">
        <v>259</v>
      </c>
      <c r="E61" s="81"/>
      <c r="F61" s="27"/>
      <c r="G61" s="34"/>
    </row>
    <row r="62" spans="1:7" ht="15.75">
      <c r="A62" s="21">
        <v>59</v>
      </c>
      <c r="B62" s="33" t="s">
        <v>63</v>
      </c>
      <c r="C62" s="30" t="s">
        <v>5</v>
      </c>
      <c r="D62" s="78" t="s">
        <v>286</v>
      </c>
      <c r="E62" s="79"/>
      <c r="F62" s="31"/>
      <c r="G62" s="34"/>
    </row>
    <row r="63" spans="1:7" ht="15.75">
      <c r="A63" s="21">
        <v>60</v>
      </c>
      <c r="B63" s="33" t="s">
        <v>92</v>
      </c>
      <c r="C63" s="30" t="s">
        <v>18</v>
      </c>
      <c r="D63" s="53">
        <v>0.14</v>
      </c>
      <c r="E63" s="53">
        <v>0.14</v>
      </c>
      <c r="F63" s="31">
        <v>8399.6</v>
      </c>
      <c r="G63" s="32">
        <f>(D63*6+E63*6)*F63</f>
        <v>14111.328000000001</v>
      </c>
    </row>
    <row r="64" spans="1:7" ht="114" customHeight="1">
      <c r="A64" s="21">
        <v>61</v>
      </c>
      <c r="B64" s="33" t="s">
        <v>176</v>
      </c>
      <c r="C64" s="30" t="s">
        <v>5</v>
      </c>
      <c r="D64" s="78" t="s">
        <v>288</v>
      </c>
      <c r="E64" s="79"/>
      <c r="F64" s="31"/>
      <c r="G64" s="34"/>
    </row>
    <row r="65" spans="1:7" ht="31.5" customHeight="1">
      <c r="A65" s="21">
        <v>62</v>
      </c>
      <c r="B65" s="33" t="s">
        <v>177</v>
      </c>
      <c r="C65" s="30" t="s">
        <v>5</v>
      </c>
      <c r="D65" s="78" t="s">
        <v>260</v>
      </c>
      <c r="E65" s="79"/>
      <c r="F65" s="31"/>
      <c r="G65" s="34"/>
    </row>
    <row r="66" spans="1:7" ht="15.75">
      <c r="A66" s="21">
        <v>63</v>
      </c>
      <c r="B66" s="33" t="s">
        <v>93</v>
      </c>
      <c r="C66" s="30" t="s">
        <v>5</v>
      </c>
      <c r="D66" s="78" t="s">
        <v>250</v>
      </c>
      <c r="E66" s="79"/>
      <c r="F66" s="31"/>
      <c r="G66" s="34"/>
    </row>
    <row r="67" spans="1:7" ht="15.75">
      <c r="A67" s="21">
        <v>64</v>
      </c>
      <c r="B67" s="33"/>
      <c r="C67" s="30"/>
      <c r="D67" s="53"/>
      <c r="E67" s="53"/>
      <c r="F67" s="31"/>
      <c r="G67" s="34"/>
    </row>
    <row r="68" spans="1:7" ht="31.5" customHeight="1">
      <c r="A68" s="21">
        <v>65</v>
      </c>
      <c r="B68" s="33" t="s">
        <v>91</v>
      </c>
      <c r="C68" s="30" t="s">
        <v>5</v>
      </c>
      <c r="D68" s="80" t="s">
        <v>261</v>
      </c>
      <c r="E68" s="81"/>
      <c r="F68" s="27"/>
      <c r="G68" s="34"/>
    </row>
    <row r="69" spans="1:7" ht="15.75">
      <c r="A69" s="21">
        <v>66</v>
      </c>
      <c r="B69" s="33" t="s">
        <v>63</v>
      </c>
      <c r="C69" s="30" t="s">
        <v>5</v>
      </c>
      <c r="D69" s="78" t="s">
        <v>286</v>
      </c>
      <c r="E69" s="79"/>
      <c r="F69" s="31"/>
      <c r="G69" s="34"/>
    </row>
    <row r="70" spans="1:7" ht="15.75">
      <c r="A70" s="21">
        <v>67</v>
      </c>
      <c r="B70" s="33" t="s">
        <v>92</v>
      </c>
      <c r="C70" s="30" t="s">
        <v>18</v>
      </c>
      <c r="D70" s="53">
        <v>0.04</v>
      </c>
      <c r="E70" s="53">
        <v>0.04</v>
      </c>
      <c r="F70" s="31">
        <v>8399.6</v>
      </c>
      <c r="G70" s="32">
        <f>(D70*6+E70*6)*F70</f>
        <v>4031.808</v>
      </c>
    </row>
    <row r="71" spans="1:7" ht="100.5" customHeight="1">
      <c r="A71" s="21">
        <v>68</v>
      </c>
      <c r="B71" s="33" t="s">
        <v>176</v>
      </c>
      <c r="C71" s="30" t="s">
        <v>5</v>
      </c>
      <c r="D71" s="78" t="s">
        <v>288</v>
      </c>
      <c r="E71" s="79"/>
      <c r="F71" s="31"/>
      <c r="G71" s="34"/>
    </row>
    <row r="72" spans="1:7" ht="15.75">
      <c r="A72" s="21">
        <v>69</v>
      </c>
      <c r="B72" s="33" t="s">
        <v>177</v>
      </c>
      <c r="C72" s="30" t="s">
        <v>5</v>
      </c>
      <c r="D72" s="78" t="s">
        <v>262</v>
      </c>
      <c r="E72" s="79"/>
      <c r="F72" s="31"/>
      <c r="G72" s="34"/>
    </row>
    <row r="73" spans="1:7" ht="15.75">
      <c r="A73" s="21">
        <v>70</v>
      </c>
      <c r="B73" s="33" t="s">
        <v>93</v>
      </c>
      <c r="C73" s="30" t="s">
        <v>5</v>
      </c>
      <c r="D73" s="78" t="s">
        <v>250</v>
      </c>
      <c r="E73" s="79"/>
      <c r="F73" s="31"/>
      <c r="G73" s="34"/>
    </row>
    <row r="74" spans="1:7" ht="15.75">
      <c r="A74" s="21">
        <v>71</v>
      </c>
      <c r="B74" s="33"/>
      <c r="C74" s="30"/>
      <c r="D74" s="53"/>
      <c r="E74" s="53"/>
      <c r="F74" s="31"/>
      <c r="G74" s="34"/>
    </row>
    <row r="75" spans="1:7" ht="63" customHeight="1">
      <c r="A75" s="21">
        <v>72</v>
      </c>
      <c r="B75" s="33" t="s">
        <v>91</v>
      </c>
      <c r="C75" s="30" t="s">
        <v>5</v>
      </c>
      <c r="D75" s="80" t="s">
        <v>263</v>
      </c>
      <c r="E75" s="81"/>
      <c r="F75" s="27"/>
      <c r="G75" s="34"/>
    </row>
    <row r="76" spans="1:7" ht="15.75">
      <c r="A76" s="21">
        <v>73</v>
      </c>
      <c r="B76" s="33" t="s">
        <v>63</v>
      </c>
      <c r="C76" s="30" t="s">
        <v>5</v>
      </c>
      <c r="D76" s="78" t="s">
        <v>286</v>
      </c>
      <c r="E76" s="79"/>
      <c r="F76" s="31"/>
      <c r="G76" s="34"/>
    </row>
    <row r="77" spans="1:7" ht="15.75">
      <c r="A77" s="21">
        <v>74</v>
      </c>
      <c r="B77" s="33" t="s">
        <v>92</v>
      </c>
      <c r="C77" s="30" t="s">
        <v>18</v>
      </c>
      <c r="D77" s="53">
        <v>3.88</v>
      </c>
      <c r="E77" s="53">
        <v>3.88</v>
      </c>
      <c r="F77" s="31">
        <v>8399.6</v>
      </c>
      <c r="G77" s="32">
        <f>(D77*6+E77*6)*F77</f>
        <v>391085.37600000005</v>
      </c>
    </row>
    <row r="78" spans="1:7" ht="104.25" customHeight="1">
      <c r="A78" s="21">
        <v>75</v>
      </c>
      <c r="B78" s="33" t="s">
        <v>176</v>
      </c>
      <c r="C78" s="30" t="s">
        <v>5</v>
      </c>
      <c r="D78" s="78" t="s">
        <v>288</v>
      </c>
      <c r="E78" s="79"/>
      <c r="F78" s="31"/>
      <c r="G78" s="34"/>
    </row>
    <row r="79" spans="1:7" ht="15.75">
      <c r="A79" s="21">
        <v>76</v>
      </c>
      <c r="B79" s="33" t="s">
        <v>177</v>
      </c>
      <c r="C79" s="30" t="s">
        <v>5</v>
      </c>
      <c r="D79" s="78" t="s">
        <v>264</v>
      </c>
      <c r="E79" s="79"/>
      <c r="F79" s="31"/>
      <c r="G79" s="34"/>
    </row>
    <row r="80" spans="1:7" ht="15.75">
      <c r="A80" s="21">
        <v>77</v>
      </c>
      <c r="B80" s="33" t="s">
        <v>93</v>
      </c>
      <c r="C80" s="30" t="s">
        <v>5</v>
      </c>
      <c r="D80" s="78" t="s">
        <v>290</v>
      </c>
      <c r="E80" s="79"/>
      <c r="F80" s="31"/>
      <c r="G80" s="34"/>
    </row>
    <row r="81" spans="1:7" ht="15.75">
      <c r="A81" s="21">
        <v>78</v>
      </c>
      <c r="B81" s="33"/>
      <c r="C81" s="30"/>
      <c r="D81" s="53"/>
      <c r="E81" s="53"/>
      <c r="F81" s="31"/>
      <c r="G81" s="34"/>
    </row>
    <row r="82" spans="1:7" ht="47.25" customHeight="1">
      <c r="A82" s="21">
        <v>79</v>
      </c>
      <c r="B82" s="33" t="s">
        <v>91</v>
      </c>
      <c r="C82" s="30" t="s">
        <v>5</v>
      </c>
      <c r="D82" s="80" t="s">
        <v>265</v>
      </c>
      <c r="E82" s="81"/>
      <c r="F82" s="27"/>
      <c r="G82" s="34"/>
    </row>
    <row r="83" spans="1:7" ht="15.75">
      <c r="A83" s="21">
        <v>80</v>
      </c>
      <c r="B83" s="33" t="s">
        <v>63</v>
      </c>
      <c r="C83" s="30" t="s">
        <v>5</v>
      </c>
      <c r="D83" s="78" t="s">
        <v>286</v>
      </c>
      <c r="E83" s="79"/>
      <c r="F83" s="31"/>
      <c r="G83" s="34"/>
    </row>
    <row r="84" spans="1:7" ht="15.75">
      <c r="A84" s="21">
        <v>81</v>
      </c>
      <c r="B84" s="33" t="s">
        <v>92</v>
      </c>
      <c r="C84" s="30" t="s">
        <v>18</v>
      </c>
      <c r="D84" s="53">
        <v>0.11</v>
      </c>
      <c r="E84" s="53">
        <v>0.45</v>
      </c>
      <c r="F84" s="31">
        <v>8399.6</v>
      </c>
      <c r="G84" s="32">
        <f>(D84*6+E84*6)*F84</f>
        <v>28222.656000000003</v>
      </c>
    </row>
    <row r="85" spans="1:7" ht="88.5" customHeight="1">
      <c r="A85" s="21">
        <v>82</v>
      </c>
      <c r="B85" s="33" t="s">
        <v>176</v>
      </c>
      <c r="C85" s="30" t="s">
        <v>5</v>
      </c>
      <c r="D85" s="78" t="s">
        <v>288</v>
      </c>
      <c r="E85" s="79"/>
      <c r="F85" s="31"/>
      <c r="G85" s="34"/>
    </row>
    <row r="86" spans="1:7" ht="15.75">
      <c r="A86" s="21">
        <v>83</v>
      </c>
      <c r="B86" s="33" t="s">
        <v>177</v>
      </c>
      <c r="C86" s="30" t="s">
        <v>5</v>
      </c>
      <c r="D86" s="78" t="s">
        <v>264</v>
      </c>
      <c r="E86" s="79"/>
      <c r="F86" s="31"/>
      <c r="G86" s="34"/>
    </row>
    <row r="87" spans="1:7" ht="31.5" customHeight="1">
      <c r="A87" s="21">
        <v>84</v>
      </c>
      <c r="B87" s="33" t="s">
        <v>93</v>
      </c>
      <c r="C87" s="30" t="s">
        <v>5</v>
      </c>
      <c r="D87" s="78" t="s">
        <v>266</v>
      </c>
      <c r="E87" s="79"/>
      <c r="F87" s="31"/>
      <c r="G87" s="34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8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82" t="s">
        <v>308</v>
      </c>
      <c r="C1" s="82"/>
      <c r="D1" s="82"/>
    </row>
    <row r="2" spans="2:4" ht="24.75" customHeight="1">
      <c r="B2" s="15" t="s">
        <v>304</v>
      </c>
      <c r="C2" s="54"/>
      <c r="D2" s="5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'[2]2.1'!D6</f>
        <v>27.03.2018 г.</v>
      </c>
    </row>
    <row r="5" spans="1:4" s="58" customFormat="1" ht="15.75">
      <c r="A5" s="55">
        <v>2</v>
      </c>
      <c r="B5" s="59" t="s">
        <v>94</v>
      </c>
      <c r="C5" s="57" t="s">
        <v>5</v>
      </c>
      <c r="D5" s="60" t="s">
        <v>224</v>
      </c>
    </row>
    <row r="6" spans="1:4" s="58" customFormat="1" ht="15.75">
      <c r="A6" s="55">
        <v>3</v>
      </c>
      <c r="B6" s="59" t="s">
        <v>94</v>
      </c>
      <c r="C6" s="57"/>
      <c r="D6" s="60" t="s">
        <v>236</v>
      </c>
    </row>
    <row r="7" spans="1:4" s="58" customFormat="1" ht="15.75">
      <c r="A7" s="55">
        <v>4</v>
      </c>
      <c r="B7" s="59" t="s">
        <v>95</v>
      </c>
      <c r="C7" s="57" t="s">
        <v>5</v>
      </c>
      <c r="D7" s="60" t="s">
        <v>237</v>
      </c>
    </row>
    <row r="8" spans="1:4" s="58" customFormat="1" ht="15.75">
      <c r="A8" s="55">
        <v>5</v>
      </c>
      <c r="B8" s="59" t="s">
        <v>63</v>
      </c>
      <c r="C8" s="57" t="s">
        <v>5</v>
      </c>
      <c r="D8" s="57" t="s">
        <v>33</v>
      </c>
    </row>
    <row r="9" spans="1:4" s="58" customFormat="1" ht="15.75">
      <c r="A9" s="55">
        <v>6</v>
      </c>
      <c r="B9" s="59" t="s">
        <v>309</v>
      </c>
      <c r="C9" s="57" t="s">
        <v>310</v>
      </c>
      <c r="D9" s="57">
        <v>32.76</v>
      </c>
    </row>
    <row r="10" spans="1:4" s="58" customFormat="1" ht="15.75">
      <c r="A10" s="55">
        <v>7</v>
      </c>
      <c r="B10" s="59" t="s">
        <v>311</v>
      </c>
      <c r="C10" s="57" t="s">
        <v>310</v>
      </c>
      <c r="D10" s="57">
        <v>27.86</v>
      </c>
    </row>
    <row r="11" spans="1:4" s="58" customFormat="1" ht="15.75">
      <c r="A11" s="55">
        <v>8</v>
      </c>
      <c r="B11" s="59" t="s">
        <v>96</v>
      </c>
      <c r="C11" s="57" t="s">
        <v>5</v>
      </c>
      <c r="D11" s="57" t="s">
        <v>235</v>
      </c>
    </row>
    <row r="12" spans="1:4" s="58" customFormat="1" ht="15.75">
      <c r="A12" s="55">
        <v>9</v>
      </c>
      <c r="B12" s="59" t="s">
        <v>97</v>
      </c>
      <c r="C12" s="57" t="s">
        <v>5</v>
      </c>
      <c r="D12" s="57" t="s">
        <v>312</v>
      </c>
    </row>
    <row r="13" spans="1:4" s="58" customFormat="1" ht="31.5">
      <c r="A13" s="55">
        <v>10</v>
      </c>
      <c r="B13" s="59" t="s">
        <v>98</v>
      </c>
      <c r="C13" s="57" t="s">
        <v>5</v>
      </c>
      <c r="D13" s="61" t="s">
        <v>313</v>
      </c>
    </row>
    <row r="14" spans="1:4" s="58" customFormat="1" ht="15.75">
      <c r="A14" s="55">
        <v>11</v>
      </c>
      <c r="B14" s="59" t="s">
        <v>99</v>
      </c>
      <c r="C14" s="57" t="s">
        <v>5</v>
      </c>
      <c r="D14" s="57" t="s">
        <v>314</v>
      </c>
    </row>
    <row r="15" spans="1:4" s="58" customFormat="1" ht="31.5">
      <c r="A15" s="55">
        <v>12</v>
      </c>
      <c r="B15" s="59" t="s">
        <v>315</v>
      </c>
      <c r="C15" s="57" t="s">
        <v>316</v>
      </c>
      <c r="D15" s="57">
        <v>4.4</v>
      </c>
    </row>
    <row r="16" spans="1:4" s="58" customFormat="1" ht="31.5">
      <c r="A16" s="55">
        <v>13</v>
      </c>
      <c r="B16" s="59" t="s">
        <v>239</v>
      </c>
      <c r="C16" s="57" t="s">
        <v>316</v>
      </c>
      <c r="D16" s="57">
        <v>7.6</v>
      </c>
    </row>
    <row r="17" spans="1:4" s="62" customFormat="1" ht="47.25">
      <c r="A17" s="55">
        <v>14</v>
      </c>
      <c r="B17" s="59" t="s">
        <v>317</v>
      </c>
      <c r="C17" s="57" t="s">
        <v>318</v>
      </c>
      <c r="D17" s="57">
        <v>0.012</v>
      </c>
    </row>
    <row r="18" spans="1:4" s="62" customFormat="1" ht="84.75" customHeight="1">
      <c r="A18" s="55">
        <v>15</v>
      </c>
      <c r="B18" s="59" t="s">
        <v>100</v>
      </c>
      <c r="C18" s="57" t="s">
        <v>5</v>
      </c>
      <c r="D18" s="63" t="s">
        <v>319</v>
      </c>
    </row>
    <row r="19" spans="1:4" s="62" customFormat="1" ht="17.25" customHeight="1">
      <c r="A19" s="55">
        <v>16</v>
      </c>
      <c r="B19" s="56" t="s">
        <v>94</v>
      </c>
      <c r="C19" s="57" t="s">
        <v>5</v>
      </c>
      <c r="D19" s="64" t="s">
        <v>224</v>
      </c>
    </row>
    <row r="20" spans="1:4" s="62" customFormat="1" ht="15.75">
      <c r="A20" s="55">
        <v>17</v>
      </c>
      <c r="B20" s="59" t="s">
        <v>94</v>
      </c>
      <c r="C20" s="57"/>
      <c r="D20" s="60" t="s">
        <v>236</v>
      </c>
    </row>
    <row r="21" spans="1:4" s="62" customFormat="1" ht="15.75">
      <c r="A21" s="55">
        <v>18</v>
      </c>
      <c r="B21" s="59" t="s">
        <v>95</v>
      </c>
      <c r="C21" s="57" t="s">
        <v>5</v>
      </c>
      <c r="D21" s="60" t="s">
        <v>237</v>
      </c>
    </row>
    <row r="22" spans="1:4" s="62" customFormat="1" ht="15.75">
      <c r="A22" s="55">
        <v>19</v>
      </c>
      <c r="B22" s="59" t="s">
        <v>63</v>
      </c>
      <c r="C22" s="57" t="s">
        <v>5</v>
      </c>
      <c r="D22" s="57" t="s">
        <v>33</v>
      </c>
    </row>
    <row r="23" spans="1:4" s="62" customFormat="1" ht="15.75">
      <c r="A23" s="55">
        <v>20</v>
      </c>
      <c r="B23" s="59" t="s">
        <v>320</v>
      </c>
      <c r="C23" s="57" t="s">
        <v>310</v>
      </c>
      <c r="D23" s="57">
        <v>32.76</v>
      </c>
    </row>
    <row r="24" spans="1:4" s="62" customFormat="1" ht="15.75">
      <c r="A24" s="55">
        <v>21</v>
      </c>
      <c r="B24" s="59" t="s">
        <v>238</v>
      </c>
      <c r="C24" s="57" t="s">
        <v>310</v>
      </c>
      <c r="D24" s="65">
        <v>27.86</v>
      </c>
    </row>
    <row r="25" spans="1:4" s="62" customFormat="1" ht="15.75">
      <c r="A25" s="55">
        <v>22</v>
      </c>
      <c r="B25" s="59" t="s">
        <v>96</v>
      </c>
      <c r="C25" s="57" t="s">
        <v>5</v>
      </c>
      <c r="D25" s="57" t="s">
        <v>235</v>
      </c>
    </row>
    <row r="26" spans="1:4" s="62" customFormat="1" ht="15.75">
      <c r="A26" s="55">
        <v>23</v>
      </c>
      <c r="B26" s="59" t="s">
        <v>97</v>
      </c>
      <c r="C26" s="57" t="s">
        <v>5</v>
      </c>
      <c r="D26" s="57" t="s">
        <v>244</v>
      </c>
    </row>
    <row r="27" spans="1:4" s="62" customFormat="1" ht="31.5" customHeight="1">
      <c r="A27" s="55">
        <v>24</v>
      </c>
      <c r="B27" s="59" t="s">
        <v>98</v>
      </c>
      <c r="C27" s="57" t="s">
        <v>5</v>
      </c>
      <c r="D27" s="63" t="s">
        <v>313</v>
      </c>
    </row>
    <row r="28" spans="1:4" s="62" customFormat="1" ht="24" customHeight="1">
      <c r="A28" s="55">
        <v>25</v>
      </c>
      <c r="B28" s="59" t="s">
        <v>99</v>
      </c>
      <c r="C28" s="57" t="s">
        <v>5</v>
      </c>
      <c r="D28" s="57" t="s">
        <v>321</v>
      </c>
    </row>
    <row r="29" spans="1:4" s="62" customFormat="1" ht="31.5">
      <c r="A29" s="55">
        <v>26</v>
      </c>
      <c r="B29" s="59" t="s">
        <v>315</v>
      </c>
      <c r="C29" s="57" t="s">
        <v>316</v>
      </c>
      <c r="D29" s="57">
        <v>4.4</v>
      </c>
    </row>
    <row r="30" spans="1:4" s="62" customFormat="1" ht="31.5">
      <c r="A30" s="55">
        <v>27</v>
      </c>
      <c r="B30" s="59" t="s">
        <v>239</v>
      </c>
      <c r="C30" s="57" t="s">
        <v>316</v>
      </c>
      <c r="D30" s="57">
        <v>7.6</v>
      </c>
    </row>
    <row r="31" spans="1:4" s="62" customFormat="1" ht="31.5">
      <c r="A31" s="55">
        <v>28</v>
      </c>
      <c r="B31" s="59" t="s">
        <v>317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100</v>
      </c>
      <c r="C32" s="57" t="s">
        <v>5</v>
      </c>
      <c r="D32" s="63" t="s">
        <v>319</v>
      </c>
    </row>
    <row r="33" spans="1:4" s="62" customFormat="1" ht="15.75">
      <c r="A33" s="55">
        <v>30</v>
      </c>
      <c r="B33" s="59" t="s">
        <v>94</v>
      </c>
      <c r="C33" s="57" t="s">
        <v>5</v>
      </c>
      <c r="D33" s="60" t="s">
        <v>240</v>
      </c>
    </row>
    <row r="34" spans="1:4" s="62" customFormat="1" ht="15.75">
      <c r="A34" s="55">
        <v>31</v>
      </c>
      <c r="B34" s="56" t="s">
        <v>95</v>
      </c>
      <c r="C34" s="57" t="s">
        <v>5</v>
      </c>
      <c r="D34" s="60" t="s">
        <v>237</v>
      </c>
    </row>
    <row r="35" spans="1:4" s="62" customFormat="1" ht="15.75">
      <c r="A35" s="55">
        <v>32</v>
      </c>
      <c r="B35" s="59" t="s">
        <v>63</v>
      </c>
      <c r="C35" s="57" t="s">
        <v>5</v>
      </c>
      <c r="D35" s="60" t="s">
        <v>33</v>
      </c>
    </row>
    <row r="36" spans="1:4" s="62" customFormat="1" ht="15.75">
      <c r="A36" s="55">
        <v>33</v>
      </c>
      <c r="B36" s="59" t="s">
        <v>322</v>
      </c>
      <c r="C36" s="57" t="s">
        <v>310</v>
      </c>
      <c r="D36" s="57">
        <v>202.7</v>
      </c>
    </row>
    <row r="37" spans="1:4" s="62" customFormat="1" ht="15.75">
      <c r="A37" s="55">
        <v>34</v>
      </c>
      <c r="B37" s="59" t="s">
        <v>96</v>
      </c>
      <c r="C37" s="57" t="s">
        <v>5</v>
      </c>
      <c r="D37" s="57" t="s">
        <v>323</v>
      </c>
    </row>
    <row r="38" spans="1:4" s="62" customFormat="1" ht="15.75">
      <c r="A38" s="55">
        <v>35</v>
      </c>
      <c r="B38" s="59" t="s">
        <v>97</v>
      </c>
      <c r="C38" s="57" t="s">
        <v>5</v>
      </c>
      <c r="D38" s="57" t="s">
        <v>324</v>
      </c>
    </row>
    <row r="39" spans="1:4" s="62" customFormat="1" ht="31.5">
      <c r="A39" s="55">
        <v>36</v>
      </c>
      <c r="B39" s="59" t="s">
        <v>98</v>
      </c>
      <c r="C39" s="57" t="s">
        <v>5</v>
      </c>
      <c r="D39" s="63" t="s">
        <v>325</v>
      </c>
    </row>
    <row r="40" spans="1:4" s="62" customFormat="1" ht="15.75">
      <c r="A40" s="55">
        <v>37</v>
      </c>
      <c r="B40" s="59" t="s">
        <v>99</v>
      </c>
      <c r="C40" s="57" t="s">
        <v>5</v>
      </c>
      <c r="D40" s="57" t="s">
        <v>314</v>
      </c>
    </row>
    <row r="41" spans="1:4" s="62" customFormat="1" ht="15.75">
      <c r="A41" s="55">
        <v>38</v>
      </c>
      <c r="B41" s="59" t="s">
        <v>326</v>
      </c>
      <c r="C41" s="57" t="s">
        <v>316</v>
      </c>
      <c r="D41" s="57">
        <v>3.2</v>
      </c>
    </row>
    <row r="42" spans="1:4" s="62" customFormat="1" ht="47.25">
      <c r="A42" s="55">
        <v>39</v>
      </c>
      <c r="B42" s="59" t="s">
        <v>327</v>
      </c>
      <c r="C42" s="57" t="s">
        <v>328</v>
      </c>
      <c r="D42" s="57">
        <v>0.012</v>
      </c>
    </row>
    <row r="43" spans="1:4" s="62" customFormat="1" ht="94.5">
      <c r="A43" s="55">
        <v>40</v>
      </c>
      <c r="B43" s="59" t="s">
        <v>100</v>
      </c>
      <c r="C43" s="57" t="s">
        <v>5</v>
      </c>
      <c r="D43" s="66" t="s">
        <v>319</v>
      </c>
    </row>
    <row r="44" spans="1:4" s="62" customFormat="1" ht="15.75">
      <c r="A44" s="55">
        <v>41</v>
      </c>
      <c r="B44" s="59" t="s">
        <v>94</v>
      </c>
      <c r="C44" s="57" t="s">
        <v>5</v>
      </c>
      <c r="D44" s="60" t="s">
        <v>240</v>
      </c>
    </row>
    <row r="45" spans="1:4" s="62" customFormat="1" ht="15.75">
      <c r="A45" s="55">
        <v>42</v>
      </c>
      <c r="B45" s="59" t="s">
        <v>95</v>
      </c>
      <c r="C45" s="57" t="s">
        <v>5</v>
      </c>
      <c r="D45" s="60" t="s">
        <v>237</v>
      </c>
    </row>
    <row r="46" spans="1:4" s="62" customFormat="1" ht="15.75">
      <c r="A46" s="55">
        <v>43</v>
      </c>
      <c r="B46" s="56" t="s">
        <v>63</v>
      </c>
      <c r="C46" s="57" t="s">
        <v>5</v>
      </c>
      <c r="D46" s="60" t="s">
        <v>33</v>
      </c>
    </row>
    <row r="47" spans="1:4" s="62" customFormat="1" ht="15.75">
      <c r="A47" s="55">
        <v>44</v>
      </c>
      <c r="B47" s="59" t="s">
        <v>322</v>
      </c>
      <c r="C47" s="57" t="s">
        <v>329</v>
      </c>
      <c r="D47" s="57">
        <v>202.7</v>
      </c>
    </row>
    <row r="48" spans="1:4" s="62" customFormat="1" ht="15.75">
      <c r="A48" s="55">
        <v>45</v>
      </c>
      <c r="B48" s="59" t="s">
        <v>96</v>
      </c>
      <c r="C48" s="57" t="s">
        <v>5</v>
      </c>
      <c r="D48" s="57" t="s">
        <v>323</v>
      </c>
    </row>
    <row r="49" spans="1:4" s="62" customFormat="1" ht="15.75">
      <c r="A49" s="55">
        <v>46</v>
      </c>
      <c r="B49" s="59" t="s">
        <v>97</v>
      </c>
      <c r="C49" s="57" t="s">
        <v>5</v>
      </c>
      <c r="D49" s="57" t="s">
        <v>324</v>
      </c>
    </row>
    <row r="50" spans="1:4" s="62" customFormat="1" ht="42.75">
      <c r="A50" s="55">
        <v>47</v>
      </c>
      <c r="B50" s="59" t="s">
        <v>98</v>
      </c>
      <c r="C50" s="57" t="s">
        <v>5</v>
      </c>
      <c r="D50" s="63" t="s">
        <v>330</v>
      </c>
    </row>
    <row r="51" spans="1:4" s="62" customFormat="1" ht="15.75">
      <c r="A51" s="55">
        <v>48</v>
      </c>
      <c r="B51" s="59" t="s">
        <v>99</v>
      </c>
      <c r="C51" s="57" t="s">
        <v>5</v>
      </c>
      <c r="D51" s="57" t="s">
        <v>321</v>
      </c>
    </row>
    <row r="52" spans="1:4" s="62" customFormat="1" ht="15.75">
      <c r="A52" s="55">
        <v>49</v>
      </c>
      <c r="B52" s="59" t="s">
        <v>326</v>
      </c>
      <c r="C52" s="57" t="s">
        <v>331</v>
      </c>
      <c r="D52" s="57">
        <v>3.2</v>
      </c>
    </row>
    <row r="53" spans="1:4" s="62" customFormat="1" ht="47.25">
      <c r="A53" s="55">
        <v>50</v>
      </c>
      <c r="B53" s="59" t="s">
        <v>178</v>
      </c>
      <c r="C53" s="57" t="s">
        <v>328</v>
      </c>
      <c r="D53" s="57">
        <v>0.012</v>
      </c>
    </row>
    <row r="54" spans="1:4" s="62" customFormat="1" ht="94.5">
      <c r="A54" s="55">
        <v>51</v>
      </c>
      <c r="B54" s="59" t="s">
        <v>100</v>
      </c>
      <c r="C54" s="57" t="s">
        <v>5</v>
      </c>
      <c r="D54" s="66" t="s">
        <v>332</v>
      </c>
    </row>
    <row r="55" spans="1:4" s="62" customFormat="1" ht="15.75">
      <c r="A55" s="55">
        <v>52</v>
      </c>
      <c r="B55" s="59" t="s">
        <v>94</v>
      </c>
      <c r="C55" s="57" t="s">
        <v>5</v>
      </c>
      <c r="D55" s="60" t="s">
        <v>226</v>
      </c>
    </row>
    <row r="56" spans="1:4" s="62" customFormat="1" ht="15.75">
      <c r="A56" s="55">
        <v>53</v>
      </c>
      <c r="B56" s="59" t="s">
        <v>95</v>
      </c>
      <c r="C56" s="57" t="s">
        <v>5</v>
      </c>
      <c r="D56" s="60" t="s">
        <v>237</v>
      </c>
    </row>
    <row r="57" spans="1:4" s="62" customFormat="1" ht="15.75">
      <c r="A57" s="55">
        <v>54</v>
      </c>
      <c r="B57" s="59" t="s">
        <v>63</v>
      </c>
      <c r="C57" s="57" t="s">
        <v>5</v>
      </c>
      <c r="D57" s="60" t="s">
        <v>333</v>
      </c>
    </row>
    <row r="58" spans="1:4" s="62" customFormat="1" ht="15.75">
      <c r="A58" s="55">
        <v>55</v>
      </c>
      <c r="B58" s="59" t="s">
        <v>322</v>
      </c>
      <c r="C58" s="57" t="s">
        <v>334</v>
      </c>
      <c r="D58" s="57">
        <v>2634.69</v>
      </c>
    </row>
    <row r="59" spans="1:4" s="62" customFormat="1" ht="15.75">
      <c r="A59" s="55">
        <v>55.1</v>
      </c>
      <c r="B59" s="59" t="s">
        <v>322</v>
      </c>
      <c r="C59" s="57" t="s">
        <v>335</v>
      </c>
      <c r="D59" s="57">
        <v>39.52</v>
      </c>
    </row>
    <row r="60" spans="1:4" s="62" customFormat="1" ht="15.75">
      <c r="A60" s="55">
        <v>56</v>
      </c>
      <c r="B60" s="59" t="s">
        <v>96</v>
      </c>
      <c r="C60" s="57" t="s">
        <v>5</v>
      </c>
      <c r="D60" s="57" t="s">
        <v>323</v>
      </c>
    </row>
    <row r="61" spans="1:4" s="62" customFormat="1" ht="15.75">
      <c r="A61" s="55">
        <v>57</v>
      </c>
      <c r="B61" s="59" t="s">
        <v>97</v>
      </c>
      <c r="C61" s="57" t="s">
        <v>5</v>
      </c>
      <c r="D61" s="57" t="s">
        <v>324</v>
      </c>
    </row>
    <row r="62" spans="1:4" s="62" customFormat="1" ht="31.5">
      <c r="A62" s="55">
        <v>58</v>
      </c>
      <c r="B62" s="59" t="s">
        <v>98</v>
      </c>
      <c r="C62" s="57" t="s">
        <v>5</v>
      </c>
      <c r="D62" s="57" t="s">
        <v>336</v>
      </c>
    </row>
    <row r="63" spans="1:4" s="62" customFormat="1" ht="15.75">
      <c r="A63" s="55">
        <v>59</v>
      </c>
      <c r="B63" s="59" t="s">
        <v>99</v>
      </c>
      <c r="C63" s="57" t="s">
        <v>5</v>
      </c>
      <c r="D63" s="57" t="s">
        <v>314</v>
      </c>
    </row>
    <row r="64" spans="1:4" s="62" customFormat="1" ht="15.75">
      <c r="A64" s="55">
        <v>60</v>
      </c>
      <c r="B64" s="59" t="s">
        <v>326</v>
      </c>
      <c r="C64" s="57" t="s">
        <v>241</v>
      </c>
      <c r="D64" s="57">
        <v>0.015</v>
      </c>
    </row>
    <row r="65" spans="1:4" s="62" customFormat="1" ht="15.75">
      <c r="A65" s="55">
        <v>61</v>
      </c>
      <c r="B65" s="59" t="s">
        <v>327</v>
      </c>
      <c r="C65" s="57" t="s">
        <v>5</v>
      </c>
      <c r="D65" s="57" t="s">
        <v>203</v>
      </c>
    </row>
    <row r="66" spans="1:4" s="62" customFormat="1" ht="47.25" customHeight="1">
      <c r="A66" s="55">
        <v>62</v>
      </c>
      <c r="B66" s="59" t="s">
        <v>100</v>
      </c>
      <c r="C66" s="57" t="s">
        <v>5</v>
      </c>
      <c r="D66" s="57" t="s">
        <v>337</v>
      </c>
    </row>
    <row r="67" spans="1:4" s="62" customFormat="1" ht="15.75">
      <c r="A67" s="55">
        <v>63</v>
      </c>
      <c r="B67" s="59" t="s">
        <v>94</v>
      </c>
      <c r="C67" s="57" t="s">
        <v>5</v>
      </c>
      <c r="D67" s="60" t="s">
        <v>226</v>
      </c>
    </row>
    <row r="68" spans="1:4" s="62" customFormat="1" ht="15.75">
      <c r="A68" s="55">
        <v>64</v>
      </c>
      <c r="B68" s="59" t="s">
        <v>95</v>
      </c>
      <c r="C68" s="57" t="s">
        <v>5</v>
      </c>
      <c r="D68" s="60" t="s">
        <v>237</v>
      </c>
    </row>
    <row r="69" spans="1:4" s="62" customFormat="1" ht="15.75">
      <c r="A69" s="55">
        <v>65</v>
      </c>
      <c r="B69" s="59" t="s">
        <v>63</v>
      </c>
      <c r="C69" s="57" t="s">
        <v>5</v>
      </c>
      <c r="D69" s="60" t="s">
        <v>278</v>
      </c>
    </row>
    <row r="70" spans="1:4" s="62" customFormat="1" ht="15.75">
      <c r="A70" s="55">
        <v>66</v>
      </c>
      <c r="B70" s="59" t="s">
        <v>322</v>
      </c>
      <c r="C70" s="57" t="s">
        <v>334</v>
      </c>
      <c r="D70" s="57">
        <v>2634.69</v>
      </c>
    </row>
    <row r="71" spans="1:4" s="62" customFormat="1" ht="15.75">
      <c r="A71" s="55">
        <v>66.1</v>
      </c>
      <c r="B71" s="59" t="s">
        <v>322</v>
      </c>
      <c r="C71" s="57" t="s">
        <v>335</v>
      </c>
      <c r="D71" s="57">
        <v>39.52</v>
      </c>
    </row>
    <row r="72" spans="1:4" s="62" customFormat="1" ht="15.75">
      <c r="A72" s="55">
        <v>67</v>
      </c>
      <c r="B72" s="59" t="s">
        <v>96</v>
      </c>
      <c r="C72" s="57" t="s">
        <v>5</v>
      </c>
      <c r="D72" s="57" t="s">
        <v>323</v>
      </c>
    </row>
    <row r="73" spans="1:4" s="62" customFormat="1" ht="15.75">
      <c r="A73" s="55">
        <v>68</v>
      </c>
      <c r="B73" s="59" t="s">
        <v>97</v>
      </c>
      <c r="C73" s="57" t="s">
        <v>5</v>
      </c>
      <c r="D73" s="57" t="s">
        <v>324</v>
      </c>
    </row>
    <row r="74" spans="1:4" s="62" customFormat="1" ht="31.5">
      <c r="A74" s="55">
        <v>69</v>
      </c>
      <c r="B74" s="59" t="s">
        <v>98</v>
      </c>
      <c r="C74" s="57" t="s">
        <v>5</v>
      </c>
      <c r="D74" s="57" t="s">
        <v>338</v>
      </c>
    </row>
    <row r="75" spans="1:4" s="62" customFormat="1" ht="15.75">
      <c r="A75" s="55">
        <v>70</v>
      </c>
      <c r="B75" s="59" t="s">
        <v>99</v>
      </c>
      <c r="C75" s="57" t="s">
        <v>5</v>
      </c>
      <c r="D75" s="57" t="s">
        <v>321</v>
      </c>
    </row>
    <row r="76" spans="1:4" s="62" customFormat="1" ht="15.75">
      <c r="A76" s="55">
        <v>71</v>
      </c>
      <c r="B76" s="59" t="s">
        <v>326</v>
      </c>
      <c r="C76" s="57" t="s">
        <v>241</v>
      </c>
      <c r="D76" s="67">
        <v>0.015</v>
      </c>
    </row>
    <row r="77" spans="1:4" s="62" customFormat="1" ht="15.75">
      <c r="A77" s="55">
        <v>72</v>
      </c>
      <c r="B77" s="59" t="s">
        <v>178</v>
      </c>
      <c r="C77" s="57" t="s">
        <v>5</v>
      </c>
      <c r="D77" s="57" t="s">
        <v>203</v>
      </c>
    </row>
    <row r="78" spans="1:4" s="62" customFormat="1" ht="47.25">
      <c r="A78" s="55">
        <v>73</v>
      </c>
      <c r="B78" s="59" t="s">
        <v>100</v>
      </c>
      <c r="C78" s="57" t="s">
        <v>5</v>
      </c>
      <c r="D78" s="57" t="s">
        <v>337</v>
      </c>
    </row>
    <row r="79" spans="1:4" s="62" customFormat="1" ht="15.75">
      <c r="A79" s="55">
        <v>74</v>
      </c>
      <c r="B79" s="59" t="s">
        <v>94</v>
      </c>
      <c r="C79" s="57" t="s">
        <v>5</v>
      </c>
      <c r="D79" s="57" t="s">
        <v>227</v>
      </c>
    </row>
    <row r="80" spans="1:4" s="62" customFormat="1" ht="15.75">
      <c r="A80" s="55">
        <v>75</v>
      </c>
      <c r="B80" s="59" t="s">
        <v>95</v>
      </c>
      <c r="C80" s="57" t="s">
        <v>5</v>
      </c>
      <c r="D80" s="57" t="s">
        <v>242</v>
      </c>
    </row>
    <row r="81" spans="1:4" s="62" customFormat="1" ht="15.75">
      <c r="A81" s="55">
        <v>76</v>
      </c>
      <c r="B81" s="59" t="s">
        <v>63</v>
      </c>
      <c r="C81" s="57" t="s">
        <v>5</v>
      </c>
      <c r="D81" s="57" t="s">
        <v>303</v>
      </c>
    </row>
    <row r="82" spans="1:4" s="62" customFormat="1" ht="15.75">
      <c r="A82" s="55">
        <v>77</v>
      </c>
      <c r="B82" s="59" t="s">
        <v>322</v>
      </c>
      <c r="C82" s="57" t="s">
        <v>339</v>
      </c>
      <c r="D82" s="57">
        <v>4.81</v>
      </c>
    </row>
    <row r="83" spans="1:4" s="62" customFormat="1" ht="15.75">
      <c r="A83" s="55">
        <v>78</v>
      </c>
      <c r="B83" s="59" t="s">
        <v>96</v>
      </c>
      <c r="C83" s="57" t="s">
        <v>5</v>
      </c>
      <c r="D83" s="57" t="s">
        <v>272</v>
      </c>
    </row>
    <row r="84" spans="1:4" s="62" customFormat="1" ht="15.75">
      <c r="A84" s="55">
        <v>79</v>
      </c>
      <c r="B84" s="59" t="s">
        <v>97</v>
      </c>
      <c r="C84" s="57" t="s">
        <v>5</v>
      </c>
      <c r="D84" s="57" t="s">
        <v>340</v>
      </c>
    </row>
    <row r="85" spans="1:4" s="62" customFormat="1" ht="31.5">
      <c r="A85" s="55">
        <v>80</v>
      </c>
      <c r="B85" s="59" t="s">
        <v>98</v>
      </c>
      <c r="C85" s="57" t="s">
        <v>5</v>
      </c>
      <c r="D85" s="57"/>
    </row>
    <row r="86" spans="1:4" s="62" customFormat="1" ht="15.75">
      <c r="A86" s="55">
        <v>81</v>
      </c>
      <c r="B86" s="59" t="s">
        <v>99</v>
      </c>
      <c r="C86" s="57" t="s">
        <v>5</v>
      </c>
      <c r="D86" s="57" t="s">
        <v>314</v>
      </c>
    </row>
    <row r="87" spans="1:4" s="62" customFormat="1" ht="15.75">
      <c r="A87" s="55">
        <v>82</v>
      </c>
      <c r="B87" s="59" t="s">
        <v>326</v>
      </c>
      <c r="C87" s="57"/>
      <c r="D87" s="57" t="s">
        <v>232</v>
      </c>
    </row>
    <row r="88" spans="1:4" s="62" customFormat="1" ht="15.75">
      <c r="A88" s="55">
        <v>83</v>
      </c>
      <c r="B88" s="59" t="s">
        <v>178</v>
      </c>
      <c r="C88" s="57" t="s">
        <v>341</v>
      </c>
      <c r="D88" s="57">
        <v>2.88</v>
      </c>
    </row>
    <row r="89" spans="1:4" s="62" customFormat="1" ht="94.5">
      <c r="A89" s="55">
        <v>84</v>
      </c>
      <c r="B89" s="59" t="s">
        <v>100</v>
      </c>
      <c r="C89" s="57" t="s">
        <v>5</v>
      </c>
      <c r="D89" s="66" t="s">
        <v>332</v>
      </c>
    </row>
    <row r="90" spans="1:4" s="62" customFormat="1" ht="15.75">
      <c r="A90" s="55">
        <v>85</v>
      </c>
      <c r="B90" s="59" t="s">
        <v>94</v>
      </c>
      <c r="C90" s="57" t="s">
        <v>5</v>
      </c>
      <c r="D90" s="57" t="s">
        <v>227</v>
      </c>
    </row>
    <row r="91" spans="1:4" s="62" customFormat="1" ht="15.75">
      <c r="A91" s="55">
        <v>86</v>
      </c>
      <c r="B91" s="59" t="s">
        <v>95</v>
      </c>
      <c r="C91" s="57" t="s">
        <v>5</v>
      </c>
      <c r="D91" s="57" t="s">
        <v>242</v>
      </c>
    </row>
    <row r="92" spans="1:4" s="62" customFormat="1" ht="15.75">
      <c r="A92" s="55">
        <v>87</v>
      </c>
      <c r="B92" s="59" t="s">
        <v>63</v>
      </c>
      <c r="C92" s="57" t="s">
        <v>5</v>
      </c>
      <c r="D92" s="57" t="s">
        <v>303</v>
      </c>
    </row>
    <row r="93" spans="1:4" s="62" customFormat="1" ht="15.75">
      <c r="A93" s="55">
        <v>88</v>
      </c>
      <c r="B93" s="59" t="s">
        <v>322</v>
      </c>
      <c r="C93" s="57" t="s">
        <v>339</v>
      </c>
      <c r="D93" s="57">
        <v>5.04</v>
      </c>
    </row>
    <row r="94" spans="1:4" s="62" customFormat="1" ht="15.75">
      <c r="A94" s="55">
        <v>89</v>
      </c>
      <c r="B94" s="59" t="s">
        <v>96</v>
      </c>
      <c r="C94" s="57" t="s">
        <v>5</v>
      </c>
      <c r="D94" s="57" t="s">
        <v>243</v>
      </c>
    </row>
    <row r="95" spans="1:4" s="62" customFormat="1" ht="15.75">
      <c r="A95" s="55">
        <v>90</v>
      </c>
      <c r="B95" s="59" t="s">
        <v>97</v>
      </c>
      <c r="C95" s="57" t="s">
        <v>5</v>
      </c>
      <c r="D95" s="57" t="s">
        <v>340</v>
      </c>
    </row>
    <row r="96" spans="1:4" s="62" customFormat="1" ht="31.5">
      <c r="A96" s="55">
        <v>91</v>
      </c>
      <c r="B96" s="59" t="s">
        <v>98</v>
      </c>
      <c r="C96" s="57" t="s">
        <v>5</v>
      </c>
      <c r="D96" s="57"/>
    </row>
    <row r="97" spans="1:4" s="62" customFormat="1" ht="15.75">
      <c r="A97" s="55">
        <v>92</v>
      </c>
      <c r="B97" s="59" t="s">
        <v>99</v>
      </c>
      <c r="C97" s="57" t="s">
        <v>5</v>
      </c>
      <c r="D97" s="57" t="s">
        <v>321</v>
      </c>
    </row>
    <row r="98" spans="1:4" s="62" customFormat="1" ht="15.75">
      <c r="A98" s="55">
        <v>93</v>
      </c>
      <c r="B98" s="59" t="s">
        <v>326</v>
      </c>
      <c r="C98" s="57"/>
      <c r="D98" s="57" t="s">
        <v>232</v>
      </c>
    </row>
    <row r="99" spans="1:4" s="62" customFormat="1" ht="15" customHeight="1">
      <c r="A99" s="55">
        <v>94</v>
      </c>
      <c r="B99" s="59" t="s">
        <v>178</v>
      </c>
      <c r="C99" s="57" t="s">
        <v>341</v>
      </c>
      <c r="D99" s="57">
        <v>2.88</v>
      </c>
    </row>
    <row r="100" spans="1:4" s="62" customFormat="1" ht="94.5">
      <c r="A100" s="55">
        <v>95</v>
      </c>
      <c r="B100" s="59" t="s">
        <v>100</v>
      </c>
      <c r="C100" s="57" t="s">
        <v>5</v>
      </c>
      <c r="D100" s="66" t="s">
        <v>332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3" t="s">
        <v>105</v>
      </c>
      <c r="B1" s="83"/>
      <c r="C1" s="83"/>
      <c r="D1" s="83"/>
    </row>
    <row r="2" ht="15.75">
      <c r="B2" s="15" t="s">
        <v>304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72" t="s">
        <v>182</v>
      </c>
      <c r="B8" s="72"/>
      <c r="C8" s="72"/>
      <c r="D8" s="72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101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102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103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104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1" t="s">
        <v>110</v>
      </c>
      <c r="B1" s="71"/>
      <c r="C1" s="71"/>
      <c r="D1" s="71"/>
    </row>
    <row r="2" ht="15.75">
      <c r="B2" s="15" t="s">
        <v>304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2" t="s">
        <v>106</v>
      </c>
      <c r="B5" s="72"/>
      <c r="C5" s="72"/>
      <c r="D5" s="72"/>
    </row>
    <row r="6" spans="1:4" ht="19.5" customHeight="1">
      <c r="A6" s="4" t="s">
        <v>9</v>
      </c>
      <c r="B6" s="3" t="s">
        <v>107</v>
      </c>
      <c r="C6" s="5" t="s">
        <v>5</v>
      </c>
      <c r="D6" s="5"/>
    </row>
    <row r="7" spans="1:4" ht="63" customHeight="1">
      <c r="A7" s="4" t="s">
        <v>10</v>
      </c>
      <c r="B7" s="3" t="s">
        <v>108</v>
      </c>
      <c r="C7" s="5" t="s">
        <v>18</v>
      </c>
      <c r="D7" s="5"/>
    </row>
    <row r="8" spans="1:4" ht="82.5" customHeight="1">
      <c r="A8" s="4" t="s">
        <v>11</v>
      </c>
      <c r="B8" s="7" t="s">
        <v>109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1" t="s">
        <v>113</v>
      </c>
      <c r="B1" s="71"/>
      <c r="C1" s="71"/>
      <c r="D1" s="71"/>
    </row>
    <row r="2" ht="15.75">
      <c r="B2" s="15" t="s">
        <v>304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111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112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5.8515625" style="1" customWidth="1"/>
    <col min="2" max="2" width="47.28125" style="51" customWidth="1"/>
    <col min="3" max="3" width="10.57421875" style="40" customWidth="1"/>
    <col min="4" max="4" width="49.140625" style="40" customWidth="1"/>
    <col min="5" max="5" width="11.140625" style="1" hidden="1" customWidth="1"/>
    <col min="6" max="6" width="5.57421875" style="1" hidden="1" customWidth="1"/>
    <col min="7" max="7" width="12.281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69" t="s">
        <v>185</v>
      </c>
      <c r="B1" s="69"/>
      <c r="C1" s="69"/>
      <c r="D1" s="69"/>
    </row>
    <row r="2" ht="15.75">
      <c r="B2" s="39" t="s">
        <v>304</v>
      </c>
    </row>
    <row r="3" spans="1:4" ht="35.25" customHeight="1">
      <c r="A3" s="2" t="s">
        <v>0</v>
      </c>
      <c r="B3" s="41" t="s">
        <v>1</v>
      </c>
      <c r="C3" s="42" t="s">
        <v>2</v>
      </c>
      <c r="D3" s="42" t="s">
        <v>3</v>
      </c>
    </row>
    <row r="4" spans="1:4" s="6" customFormat="1" ht="19.5" customHeight="1">
      <c r="A4" s="4" t="s">
        <v>8</v>
      </c>
      <c r="B4" s="43" t="s">
        <v>4</v>
      </c>
      <c r="C4" s="44" t="s">
        <v>5</v>
      </c>
      <c r="D4" s="52" t="s">
        <v>306</v>
      </c>
    </row>
    <row r="5" spans="1:4" s="6" customFormat="1" ht="19.5" customHeight="1">
      <c r="A5" s="4" t="s">
        <v>9</v>
      </c>
      <c r="B5" s="43" t="s">
        <v>114</v>
      </c>
      <c r="C5" s="44" t="s">
        <v>5</v>
      </c>
      <c r="D5" s="52">
        <v>42736</v>
      </c>
    </row>
    <row r="6" spans="1:4" s="6" customFormat="1" ht="19.5" customHeight="1">
      <c r="A6" s="4" t="s">
        <v>10</v>
      </c>
      <c r="B6" s="43" t="s">
        <v>115</v>
      </c>
      <c r="C6" s="44" t="s">
        <v>5</v>
      </c>
      <c r="D6" s="52">
        <v>43100</v>
      </c>
    </row>
    <row r="7" spans="1:5" s="6" customFormat="1" ht="30" customHeight="1">
      <c r="A7" s="37">
        <v>4</v>
      </c>
      <c r="B7" s="84" t="s">
        <v>186</v>
      </c>
      <c r="C7" s="85"/>
      <c r="D7" s="89"/>
      <c r="E7" s="38"/>
    </row>
    <row r="8" spans="1:5" s="6" customFormat="1" ht="30" customHeight="1">
      <c r="A8" s="37">
        <v>5</v>
      </c>
      <c r="B8" s="45" t="s">
        <v>116</v>
      </c>
      <c r="C8" s="46" t="s">
        <v>18</v>
      </c>
      <c r="D8" s="47">
        <v>0</v>
      </c>
      <c r="E8" s="38"/>
    </row>
    <row r="9" spans="1:5" s="6" customFormat="1" ht="19.5" customHeight="1">
      <c r="A9" s="37">
        <v>6</v>
      </c>
      <c r="B9" s="48" t="s">
        <v>126</v>
      </c>
      <c r="C9" s="46" t="s">
        <v>18</v>
      </c>
      <c r="D9" s="47">
        <v>0</v>
      </c>
      <c r="E9" s="38"/>
    </row>
    <row r="10" spans="1:5" s="6" customFormat="1" ht="19.5" customHeight="1">
      <c r="A10" s="37">
        <v>7</v>
      </c>
      <c r="B10" s="48" t="s">
        <v>127</v>
      </c>
      <c r="C10" s="46" t="s">
        <v>18</v>
      </c>
      <c r="D10" s="47">
        <v>252072.18</v>
      </c>
      <c r="E10" s="38"/>
    </row>
    <row r="11" spans="1:5" s="6" customFormat="1" ht="47.25">
      <c r="A11" s="37">
        <v>8</v>
      </c>
      <c r="B11" s="45" t="s">
        <v>291</v>
      </c>
      <c r="C11" s="46" t="s">
        <v>18</v>
      </c>
      <c r="D11" s="50">
        <v>3507977.16</v>
      </c>
      <c r="E11" s="38"/>
    </row>
    <row r="12" spans="1:5" s="6" customFormat="1" ht="19.5" customHeight="1">
      <c r="A12" s="37">
        <v>9</v>
      </c>
      <c r="B12" s="48" t="s">
        <v>305</v>
      </c>
      <c r="C12" s="46" t="s">
        <v>18</v>
      </c>
      <c r="D12" s="47">
        <f>D11-D13-D14</f>
        <v>2412333.336</v>
      </c>
      <c r="E12" s="38"/>
    </row>
    <row r="13" spans="1:5" s="6" customFormat="1" ht="19.5" customHeight="1">
      <c r="A13" s="37">
        <v>10</v>
      </c>
      <c r="B13" s="48" t="s">
        <v>128</v>
      </c>
      <c r="C13" s="46" t="s">
        <v>18</v>
      </c>
      <c r="D13" s="47">
        <v>646601.2080000001</v>
      </c>
      <c r="E13" s="38"/>
    </row>
    <row r="14" spans="1:5" s="6" customFormat="1" ht="19.5" customHeight="1">
      <c r="A14" s="37">
        <v>11</v>
      </c>
      <c r="B14" s="48" t="s">
        <v>129</v>
      </c>
      <c r="C14" s="46" t="s">
        <v>18</v>
      </c>
      <c r="D14" s="47">
        <v>449042.61600000004</v>
      </c>
      <c r="E14" s="38"/>
    </row>
    <row r="15" spans="1:5" s="6" customFormat="1" ht="20.25" customHeight="1">
      <c r="A15" s="37">
        <v>12</v>
      </c>
      <c r="B15" s="45" t="s">
        <v>117</v>
      </c>
      <c r="C15" s="46" t="s">
        <v>18</v>
      </c>
      <c r="D15" s="50">
        <f>SUM(D16:D20)</f>
        <v>3521835</v>
      </c>
      <c r="E15" s="38"/>
    </row>
    <row r="16" spans="1:5" s="6" customFormat="1" ht="20.25" customHeight="1">
      <c r="A16" s="37">
        <v>13</v>
      </c>
      <c r="B16" s="48" t="s">
        <v>187</v>
      </c>
      <c r="C16" s="46" t="s">
        <v>18</v>
      </c>
      <c r="D16" s="47">
        <v>3521835</v>
      </c>
      <c r="E16" s="38"/>
    </row>
    <row r="17" spans="1:5" s="6" customFormat="1" ht="20.25" customHeight="1">
      <c r="A17" s="37">
        <v>14</v>
      </c>
      <c r="B17" s="48" t="s">
        <v>188</v>
      </c>
      <c r="C17" s="46" t="s">
        <v>18</v>
      </c>
      <c r="D17" s="47">
        <v>0</v>
      </c>
      <c r="E17" s="38"/>
    </row>
    <row r="18" spans="1:5" s="6" customFormat="1" ht="20.25" customHeight="1">
      <c r="A18" s="37">
        <v>15</v>
      </c>
      <c r="B18" s="48" t="s">
        <v>130</v>
      </c>
      <c r="C18" s="46" t="s">
        <v>18</v>
      </c>
      <c r="D18" s="47">
        <v>0</v>
      </c>
      <c r="E18" s="38"/>
    </row>
    <row r="19" spans="1:5" s="6" customFormat="1" ht="31.5">
      <c r="A19" s="37">
        <v>16</v>
      </c>
      <c r="B19" s="48" t="s">
        <v>131</v>
      </c>
      <c r="C19" s="46" t="s">
        <v>18</v>
      </c>
      <c r="D19" s="47">
        <v>0</v>
      </c>
      <c r="E19" s="38"/>
    </row>
    <row r="20" spans="1:5" s="6" customFormat="1" ht="15.75">
      <c r="A20" s="37">
        <v>17</v>
      </c>
      <c r="B20" s="48" t="s">
        <v>132</v>
      </c>
      <c r="C20" s="46" t="s">
        <v>18</v>
      </c>
      <c r="D20" s="47">
        <v>0</v>
      </c>
      <c r="E20" s="38"/>
    </row>
    <row r="21" spans="1:5" s="6" customFormat="1" ht="23.25" customHeight="1">
      <c r="A21" s="37">
        <v>18</v>
      </c>
      <c r="B21" s="45" t="s">
        <v>118</v>
      </c>
      <c r="C21" s="46" t="s">
        <v>18</v>
      </c>
      <c r="D21" s="50">
        <f>D8+D15</f>
        <v>3521835</v>
      </c>
      <c r="E21" s="38"/>
    </row>
    <row r="22" spans="1:5" s="6" customFormat="1" ht="31.5">
      <c r="A22" s="37">
        <v>19</v>
      </c>
      <c r="B22" s="48" t="s">
        <v>119</v>
      </c>
      <c r="C22" s="46" t="s">
        <v>18</v>
      </c>
      <c r="D22" s="47">
        <f>D8+D13-D27</f>
        <v>-531171.0219999999</v>
      </c>
      <c r="E22" s="38"/>
    </row>
    <row r="23" spans="1:5" s="6" customFormat="1" ht="15.75">
      <c r="A23" s="37">
        <v>20</v>
      </c>
      <c r="B23" s="48" t="s">
        <v>124</v>
      </c>
      <c r="C23" s="46" t="s">
        <v>18</v>
      </c>
      <c r="D23" s="47">
        <v>4560.22</v>
      </c>
      <c r="E23" s="38"/>
    </row>
    <row r="24" spans="1:5" s="6" customFormat="1" ht="15.75">
      <c r="A24" s="37">
        <v>21</v>
      </c>
      <c r="B24" s="48" t="s">
        <v>125</v>
      </c>
      <c r="C24" s="46" t="s">
        <v>18</v>
      </c>
      <c r="D24" s="47">
        <v>262076.95</v>
      </c>
      <c r="E24" s="38"/>
    </row>
    <row r="25" spans="1:5" s="6" customFormat="1" ht="34.5" customHeight="1">
      <c r="A25" s="37">
        <v>22</v>
      </c>
      <c r="B25" s="84" t="s">
        <v>292</v>
      </c>
      <c r="C25" s="85"/>
      <c r="D25" s="89"/>
      <c r="E25" s="38"/>
    </row>
    <row r="26" spans="1:8" s="6" customFormat="1" ht="15.75">
      <c r="A26" s="37">
        <v>23</v>
      </c>
      <c r="B26" s="49" t="s">
        <v>245</v>
      </c>
      <c r="C26" s="46" t="s">
        <v>5</v>
      </c>
      <c r="D26" s="47">
        <v>449042.61600000004</v>
      </c>
      <c r="E26" s="38">
        <v>4.26</v>
      </c>
      <c r="F26" s="6">
        <v>4.65</v>
      </c>
      <c r="G26" s="19">
        <v>8399.6</v>
      </c>
      <c r="H26" s="19">
        <f>(E26+F26)/2*12*G26</f>
        <v>449042.61600000004</v>
      </c>
    </row>
    <row r="27" spans="1:8" s="6" customFormat="1" ht="19.5" customHeight="1">
      <c r="A27" s="37">
        <v>24</v>
      </c>
      <c r="B27" s="49" t="s">
        <v>248</v>
      </c>
      <c r="C27" s="46" t="s">
        <v>5</v>
      </c>
      <c r="D27" s="47">
        <v>1177772.23</v>
      </c>
      <c r="E27" s="38">
        <v>6.23</v>
      </c>
      <c r="F27" s="6">
        <v>6.6</v>
      </c>
      <c r="G27" s="19">
        <v>8399.6</v>
      </c>
      <c r="H27" s="19">
        <f aca="true" t="shared" si="0" ref="H27:H37">(E27+F27)/2*12*G27</f>
        <v>646601.2080000001</v>
      </c>
    </row>
    <row r="28" spans="1:8" s="6" customFormat="1" ht="19.5" customHeight="1">
      <c r="A28" s="37">
        <v>25</v>
      </c>
      <c r="B28" s="49" t="s">
        <v>251</v>
      </c>
      <c r="C28" s="46" t="s">
        <v>5</v>
      </c>
      <c r="D28" s="47">
        <v>518087.3280000001</v>
      </c>
      <c r="E28" s="38">
        <v>5.28</v>
      </c>
      <c r="F28" s="6">
        <v>5</v>
      </c>
      <c r="G28" s="19">
        <v>8399.6</v>
      </c>
      <c r="H28" s="19">
        <f t="shared" si="0"/>
        <v>518087.3280000001</v>
      </c>
    </row>
    <row r="29" spans="1:8" s="6" customFormat="1" ht="19.5" customHeight="1">
      <c r="A29" s="37">
        <v>26</v>
      </c>
      <c r="B29" s="49" t="s">
        <v>252</v>
      </c>
      <c r="C29" s="46" t="s">
        <v>5</v>
      </c>
      <c r="D29" s="47">
        <v>150184.848</v>
      </c>
      <c r="E29" s="38">
        <v>1.49</v>
      </c>
      <c r="F29" s="6">
        <v>1.49</v>
      </c>
      <c r="G29" s="19">
        <v>8399.6</v>
      </c>
      <c r="H29" s="19">
        <f t="shared" si="0"/>
        <v>150184.848</v>
      </c>
    </row>
    <row r="30" spans="1:8" s="6" customFormat="1" ht="19.5" customHeight="1">
      <c r="A30" s="37">
        <v>27</v>
      </c>
      <c r="B30" s="49" t="s">
        <v>253</v>
      </c>
      <c r="C30" s="46" t="s">
        <v>5</v>
      </c>
      <c r="D30" s="47">
        <v>249972.096</v>
      </c>
      <c r="E30" s="38">
        <v>2.21</v>
      </c>
      <c r="F30" s="6">
        <v>2.75</v>
      </c>
      <c r="G30" s="19">
        <v>8399.6</v>
      </c>
      <c r="H30" s="19">
        <f t="shared" si="0"/>
        <v>249972.096</v>
      </c>
    </row>
    <row r="31" spans="1:8" s="6" customFormat="1" ht="19.5" customHeight="1">
      <c r="A31" s="37">
        <v>28</v>
      </c>
      <c r="B31" s="49" t="s">
        <v>255</v>
      </c>
      <c r="C31" s="46" t="s">
        <v>5</v>
      </c>
      <c r="D31" s="47">
        <v>180423.40800000002</v>
      </c>
      <c r="E31" s="38">
        <v>1.78</v>
      </c>
      <c r="F31" s="6">
        <v>1.8</v>
      </c>
      <c r="G31" s="19">
        <v>8399.6</v>
      </c>
      <c r="H31" s="19">
        <f t="shared" si="0"/>
        <v>180423.40800000002</v>
      </c>
    </row>
    <row r="32" spans="1:8" s="6" customFormat="1" ht="78.75">
      <c r="A32" s="37">
        <v>29</v>
      </c>
      <c r="B32" s="49" t="s">
        <v>256</v>
      </c>
      <c r="C32" s="46" t="s">
        <v>5</v>
      </c>
      <c r="D32" s="47">
        <v>456602.256</v>
      </c>
      <c r="E32" s="38">
        <v>4.53</v>
      </c>
      <c r="F32" s="6">
        <v>4.53</v>
      </c>
      <c r="G32" s="19">
        <v>8399.6</v>
      </c>
      <c r="H32" s="19">
        <f t="shared" si="0"/>
        <v>456602.256</v>
      </c>
    </row>
    <row r="33" spans="1:8" s="6" customFormat="1" ht="19.5" customHeight="1">
      <c r="A33" s="37">
        <v>30</v>
      </c>
      <c r="B33" s="49" t="s">
        <v>257</v>
      </c>
      <c r="C33" s="46" t="s">
        <v>5</v>
      </c>
      <c r="D33" s="47">
        <v>6047.712</v>
      </c>
      <c r="E33" s="38">
        <v>0.06</v>
      </c>
      <c r="F33" s="6">
        <v>0.06</v>
      </c>
      <c r="G33" s="19">
        <v>8399.6</v>
      </c>
      <c r="H33" s="19">
        <f t="shared" si="0"/>
        <v>6047.712</v>
      </c>
    </row>
    <row r="34" spans="1:8" s="6" customFormat="1" ht="19.5" customHeight="1">
      <c r="A34" s="37">
        <v>31</v>
      </c>
      <c r="B34" s="49" t="s">
        <v>265</v>
      </c>
      <c r="C34" s="46"/>
      <c r="D34" s="47">
        <v>28222.656000000003</v>
      </c>
      <c r="E34" s="38">
        <v>0.11</v>
      </c>
      <c r="F34" s="6">
        <v>0.45</v>
      </c>
      <c r="G34" s="19">
        <v>8399.6</v>
      </c>
      <c r="H34" s="19">
        <f t="shared" si="0"/>
        <v>28222.656000000003</v>
      </c>
    </row>
    <row r="35" spans="1:8" s="6" customFormat="1" ht="19.5" customHeight="1">
      <c r="A35" s="37">
        <v>32</v>
      </c>
      <c r="B35" s="49" t="s">
        <v>259</v>
      </c>
      <c r="C35" s="46" t="s">
        <v>5</v>
      </c>
      <c r="D35" s="47">
        <v>14111.328000000001</v>
      </c>
      <c r="E35" s="38">
        <v>0.14</v>
      </c>
      <c r="F35" s="6">
        <v>0.14</v>
      </c>
      <c r="G35" s="19">
        <v>8399.6</v>
      </c>
      <c r="H35" s="19">
        <f t="shared" si="0"/>
        <v>14111.328000000001</v>
      </c>
    </row>
    <row r="36" spans="1:8" s="6" customFormat="1" ht="19.5" customHeight="1">
      <c r="A36" s="37">
        <v>33</v>
      </c>
      <c r="B36" s="49" t="s">
        <v>261</v>
      </c>
      <c r="C36" s="46" t="s">
        <v>5</v>
      </c>
      <c r="D36" s="47">
        <v>4031.808</v>
      </c>
      <c r="E36" s="38">
        <v>0.04</v>
      </c>
      <c r="F36" s="6">
        <v>0.04</v>
      </c>
      <c r="G36" s="19">
        <v>8399.6</v>
      </c>
      <c r="H36" s="19">
        <f t="shared" si="0"/>
        <v>4031.808</v>
      </c>
    </row>
    <row r="37" spans="1:8" s="6" customFormat="1" ht="31.5">
      <c r="A37" s="37">
        <v>34</v>
      </c>
      <c r="B37" s="49" t="s">
        <v>263</v>
      </c>
      <c r="C37" s="46" t="s">
        <v>5</v>
      </c>
      <c r="D37" s="47">
        <v>391085.37600000005</v>
      </c>
      <c r="E37" s="38">
        <v>3.88</v>
      </c>
      <c r="F37" s="6">
        <v>3.88</v>
      </c>
      <c r="G37" s="19">
        <v>8399.6</v>
      </c>
      <c r="H37" s="19">
        <f t="shared" si="0"/>
        <v>391085.37600000005</v>
      </c>
    </row>
    <row r="38" spans="1:5" s="6" customFormat="1" ht="15.75">
      <c r="A38" s="37">
        <v>35</v>
      </c>
      <c r="B38" s="49" t="s">
        <v>293</v>
      </c>
      <c r="C38" s="46" t="s">
        <v>5</v>
      </c>
      <c r="D38" s="47">
        <v>10229.3</v>
      </c>
      <c r="E38" s="38"/>
    </row>
    <row r="39" spans="1:5" s="6" customFormat="1" ht="15.75">
      <c r="A39" s="37">
        <v>36</v>
      </c>
      <c r="B39" s="49" t="s">
        <v>294</v>
      </c>
      <c r="C39" s="46" t="s">
        <v>5</v>
      </c>
      <c r="D39" s="47">
        <v>60412.83</v>
      </c>
      <c r="E39" s="38"/>
    </row>
    <row r="40" spans="1:5" s="6" customFormat="1" ht="15.75">
      <c r="A40" s="37">
        <v>37</v>
      </c>
      <c r="B40" s="49" t="s">
        <v>295</v>
      </c>
      <c r="C40" s="46" t="s">
        <v>5</v>
      </c>
      <c r="D40" s="47">
        <v>353099.21</v>
      </c>
      <c r="E40" s="38"/>
    </row>
    <row r="41" spans="1:5" s="6" customFormat="1" ht="30" customHeight="1">
      <c r="A41" s="37">
        <v>38</v>
      </c>
      <c r="B41" s="84" t="s">
        <v>189</v>
      </c>
      <c r="C41" s="85"/>
      <c r="D41" s="89"/>
      <c r="E41" s="38"/>
    </row>
    <row r="42" spans="1:5" s="6" customFormat="1" ht="19.5" customHeight="1">
      <c r="A42" s="37">
        <v>39</v>
      </c>
      <c r="B42" s="48" t="s">
        <v>190</v>
      </c>
      <c r="C42" s="46" t="s">
        <v>6</v>
      </c>
      <c r="D42" s="47">
        <v>0</v>
      </c>
      <c r="E42" s="38"/>
    </row>
    <row r="43" spans="1:5" s="6" customFormat="1" ht="19.5" customHeight="1">
      <c r="A43" s="37">
        <v>40</v>
      </c>
      <c r="B43" s="48" t="s">
        <v>191</v>
      </c>
      <c r="C43" s="46" t="s">
        <v>6</v>
      </c>
      <c r="D43" s="47">
        <v>0</v>
      </c>
      <c r="E43" s="38"/>
    </row>
    <row r="44" spans="1:5" s="6" customFormat="1" ht="32.25" customHeight="1">
      <c r="A44" s="37">
        <v>41</v>
      </c>
      <c r="B44" s="48" t="s">
        <v>192</v>
      </c>
      <c r="C44" s="46" t="s">
        <v>6</v>
      </c>
      <c r="D44" s="47">
        <v>0</v>
      </c>
      <c r="E44" s="38"/>
    </row>
    <row r="45" spans="1:5" s="6" customFormat="1" ht="19.5" customHeight="1">
      <c r="A45" s="37">
        <v>42</v>
      </c>
      <c r="B45" s="48" t="s">
        <v>193</v>
      </c>
      <c r="C45" s="46" t="s">
        <v>18</v>
      </c>
      <c r="D45" s="47">
        <v>0</v>
      </c>
      <c r="E45" s="38"/>
    </row>
    <row r="46" spans="1:5" s="6" customFormat="1" ht="25.5" customHeight="1">
      <c r="A46" s="37">
        <v>43</v>
      </c>
      <c r="B46" s="84" t="s">
        <v>120</v>
      </c>
      <c r="C46" s="85"/>
      <c r="D46" s="89"/>
      <c r="E46" s="38"/>
    </row>
    <row r="47" spans="1:5" s="6" customFormat="1" ht="30" customHeight="1">
      <c r="A47" s="37">
        <v>44</v>
      </c>
      <c r="B47" s="48" t="s">
        <v>121</v>
      </c>
      <c r="C47" s="46" t="s">
        <v>18</v>
      </c>
      <c r="D47" s="47">
        <v>0</v>
      </c>
      <c r="E47" s="38"/>
    </row>
    <row r="48" spans="1:5" s="6" customFormat="1" ht="19.5" customHeight="1">
      <c r="A48" s="37">
        <v>45</v>
      </c>
      <c r="B48" s="48" t="s">
        <v>126</v>
      </c>
      <c r="C48" s="46" t="s">
        <v>18</v>
      </c>
      <c r="D48" s="47">
        <v>0</v>
      </c>
      <c r="E48" s="38"/>
    </row>
    <row r="49" spans="1:5" s="6" customFormat="1" ht="19.5" customHeight="1">
      <c r="A49" s="37">
        <v>46</v>
      </c>
      <c r="B49" s="48" t="s">
        <v>127</v>
      </c>
      <c r="C49" s="46" t="s">
        <v>18</v>
      </c>
      <c r="D49" s="47">
        <v>758342.62</v>
      </c>
      <c r="E49" s="38"/>
    </row>
    <row r="50" spans="1:5" s="6" customFormat="1" ht="30" customHeight="1">
      <c r="A50" s="37">
        <v>47</v>
      </c>
      <c r="B50" s="48" t="s">
        <v>122</v>
      </c>
      <c r="C50" s="46" t="s">
        <v>18</v>
      </c>
      <c r="D50" s="47">
        <v>0</v>
      </c>
      <c r="E50" s="38"/>
    </row>
    <row r="51" spans="1:5" s="6" customFormat="1" ht="19.5" customHeight="1">
      <c r="A51" s="37">
        <v>48</v>
      </c>
      <c r="B51" s="48" t="s">
        <v>126</v>
      </c>
      <c r="C51" s="46" t="s">
        <v>18</v>
      </c>
      <c r="D51" s="47">
        <v>44123.63</v>
      </c>
      <c r="E51" s="38"/>
    </row>
    <row r="52" spans="1:5" s="6" customFormat="1" ht="19.5" customHeight="1">
      <c r="A52" s="37">
        <v>49</v>
      </c>
      <c r="B52" s="48" t="s">
        <v>127</v>
      </c>
      <c r="C52" s="46" t="s">
        <v>18</v>
      </c>
      <c r="D52" s="47">
        <v>526400.23</v>
      </c>
      <c r="E52" s="38"/>
    </row>
    <row r="53" spans="1:5" s="6" customFormat="1" ht="30" customHeight="1">
      <c r="A53" s="37">
        <v>50</v>
      </c>
      <c r="B53" s="84" t="s">
        <v>297</v>
      </c>
      <c r="C53" s="85"/>
      <c r="D53" s="89"/>
      <c r="E53" s="38"/>
    </row>
    <row r="54" spans="1:5" s="6" customFormat="1" ht="21" customHeight="1">
      <c r="A54" s="37">
        <v>51</v>
      </c>
      <c r="B54" s="86" t="s">
        <v>267</v>
      </c>
      <c r="C54" s="87"/>
      <c r="D54" s="88"/>
      <c r="E54" s="38"/>
    </row>
    <row r="55" spans="1:5" s="6" customFormat="1" ht="19.5" customHeight="1">
      <c r="A55" s="37">
        <v>52</v>
      </c>
      <c r="B55" s="48" t="s">
        <v>123</v>
      </c>
      <c r="C55" s="46" t="s">
        <v>278</v>
      </c>
      <c r="D55" s="47">
        <v>982.65</v>
      </c>
      <c r="E55" s="38"/>
    </row>
    <row r="56" spans="1:5" s="6" customFormat="1" ht="19.5" customHeight="1">
      <c r="A56" s="37">
        <v>53</v>
      </c>
      <c r="B56" s="48" t="s">
        <v>194</v>
      </c>
      <c r="C56" s="46" t="s">
        <v>18</v>
      </c>
      <c r="D56" s="47">
        <v>2588972.56</v>
      </c>
      <c r="E56" s="38"/>
    </row>
    <row r="57" spans="1:5" s="6" customFormat="1" ht="15.75">
      <c r="A57" s="37">
        <v>54</v>
      </c>
      <c r="B57" s="48" t="s">
        <v>195</v>
      </c>
      <c r="C57" s="46" t="s">
        <v>18</v>
      </c>
      <c r="D57" s="47">
        <v>2810600.86</v>
      </c>
      <c r="E57" s="38"/>
    </row>
    <row r="58" spans="1:5" s="6" customFormat="1" ht="15.75">
      <c r="A58" s="37">
        <v>55</v>
      </c>
      <c r="B58" s="48" t="s">
        <v>196</v>
      </c>
      <c r="C58" s="46" t="s">
        <v>18</v>
      </c>
      <c r="D58" s="47">
        <v>324161.61</v>
      </c>
      <c r="E58" s="38"/>
    </row>
    <row r="59" spans="1:5" s="6" customFormat="1" ht="18.75" customHeight="1">
      <c r="A59" s="37">
        <v>60</v>
      </c>
      <c r="B59" s="84" t="s">
        <v>197</v>
      </c>
      <c r="C59" s="85"/>
      <c r="D59" s="85"/>
      <c r="E59" s="38"/>
    </row>
    <row r="60" spans="1:5" s="6" customFormat="1" ht="15.75">
      <c r="A60" s="37">
        <v>61</v>
      </c>
      <c r="B60" s="48" t="s">
        <v>190</v>
      </c>
      <c r="C60" s="46" t="s">
        <v>6</v>
      </c>
      <c r="D60" s="47">
        <v>0</v>
      </c>
      <c r="E60" s="38"/>
    </row>
    <row r="61" spans="1:5" s="6" customFormat="1" ht="15.75">
      <c r="A61" s="37">
        <v>62</v>
      </c>
      <c r="B61" s="48" t="s">
        <v>191</v>
      </c>
      <c r="C61" s="46" t="s">
        <v>6</v>
      </c>
      <c r="D61" s="47">
        <v>0</v>
      </c>
      <c r="E61" s="38"/>
    </row>
    <row r="62" spans="1:5" s="6" customFormat="1" ht="31.5">
      <c r="A62" s="37">
        <v>63</v>
      </c>
      <c r="B62" s="48" t="s">
        <v>192</v>
      </c>
      <c r="C62" s="46" t="s">
        <v>6</v>
      </c>
      <c r="D62" s="47">
        <v>0</v>
      </c>
      <c r="E62" s="38"/>
    </row>
    <row r="63" spans="1:5" s="6" customFormat="1" ht="15.75">
      <c r="A63" s="37">
        <v>64</v>
      </c>
      <c r="B63" s="48" t="s">
        <v>193</v>
      </c>
      <c r="C63" s="46" t="s">
        <v>18</v>
      </c>
      <c r="D63" s="47">
        <v>0</v>
      </c>
      <c r="E63" s="38"/>
    </row>
    <row r="64" spans="1:5" s="6" customFormat="1" ht="15.75">
      <c r="A64" s="37">
        <v>65</v>
      </c>
      <c r="B64" s="86" t="s">
        <v>298</v>
      </c>
      <c r="C64" s="87"/>
      <c r="D64" s="87"/>
      <c r="E64" s="38"/>
    </row>
    <row r="65" spans="1:5" s="6" customFormat="1" ht="15.75">
      <c r="A65" s="37">
        <v>66</v>
      </c>
      <c r="B65" s="48" t="s">
        <v>123</v>
      </c>
      <c r="C65" s="46" t="s">
        <v>33</v>
      </c>
      <c r="D65" s="47">
        <f>3216.86+6429.01</f>
        <v>9645.87</v>
      </c>
      <c r="E65" s="38"/>
    </row>
    <row r="66" spans="1:5" s="6" customFormat="1" ht="15.75">
      <c r="A66" s="37">
        <v>67</v>
      </c>
      <c r="B66" s="48" t="s">
        <v>194</v>
      </c>
      <c r="C66" s="46" t="s">
        <v>18</v>
      </c>
      <c r="D66" s="47">
        <f>82234.55+216514.82</f>
        <v>298749.37</v>
      </c>
      <c r="E66" s="38"/>
    </row>
    <row r="67" spans="1:5" s="6" customFormat="1" ht="15.75">
      <c r="A67" s="37">
        <v>68</v>
      </c>
      <c r="B67" s="48" t="s">
        <v>195</v>
      </c>
      <c r="C67" s="46" t="s">
        <v>18</v>
      </c>
      <c r="D67" s="47">
        <v>304308.3</v>
      </c>
      <c r="E67" s="38"/>
    </row>
    <row r="68" spans="1:5" s="6" customFormat="1" ht="15.75">
      <c r="A68" s="37">
        <v>69</v>
      </c>
      <c r="B68" s="48" t="s">
        <v>196</v>
      </c>
      <c r="C68" s="46" t="s">
        <v>18</v>
      </c>
      <c r="D68" s="47">
        <v>28049.28</v>
      </c>
      <c r="E68" s="38"/>
    </row>
    <row r="69" spans="1:5" s="6" customFormat="1" ht="15.75">
      <c r="A69" s="37">
        <v>70</v>
      </c>
      <c r="B69" s="86" t="s">
        <v>299</v>
      </c>
      <c r="C69" s="87"/>
      <c r="D69" s="88"/>
      <c r="E69" s="38"/>
    </row>
    <row r="70" spans="1:5" s="6" customFormat="1" ht="15.75">
      <c r="A70" s="37">
        <v>71</v>
      </c>
      <c r="B70" s="48" t="s">
        <v>123</v>
      </c>
      <c r="C70" s="46" t="s">
        <v>33</v>
      </c>
      <c r="D70" s="47">
        <f>5556.39+10381.66</f>
        <v>15938.05</v>
      </c>
      <c r="E70" s="38"/>
    </row>
    <row r="71" spans="1:5" s="6" customFormat="1" ht="15.75">
      <c r="A71" s="37">
        <v>72</v>
      </c>
      <c r="B71" s="48" t="s">
        <v>194</v>
      </c>
      <c r="C71" s="46" t="s">
        <v>18</v>
      </c>
      <c r="D71" s="47">
        <f>118564.31+296116.26</f>
        <v>414680.57</v>
      </c>
      <c r="E71" s="38"/>
    </row>
    <row r="72" spans="1:5" s="6" customFormat="1" ht="15.75">
      <c r="A72" s="37">
        <v>73</v>
      </c>
      <c r="B72" s="48" t="s">
        <v>195</v>
      </c>
      <c r="C72" s="46" t="s">
        <v>18</v>
      </c>
      <c r="D72" s="47">
        <f>142722.05+281753.41</f>
        <v>424475.45999999996</v>
      </c>
      <c r="E72" s="38"/>
    </row>
    <row r="73" spans="1:5" s="6" customFormat="1" ht="15.75">
      <c r="A73" s="37">
        <v>74</v>
      </c>
      <c r="B73" s="48" t="s">
        <v>196</v>
      </c>
      <c r="C73" s="46" t="s">
        <v>18</v>
      </c>
      <c r="D73" s="47">
        <v>38490.7</v>
      </c>
      <c r="E73" s="38"/>
    </row>
    <row r="74" spans="1:5" s="6" customFormat="1" ht="15.75">
      <c r="A74" s="37">
        <v>79</v>
      </c>
      <c r="B74" s="84" t="s">
        <v>197</v>
      </c>
      <c r="C74" s="85"/>
      <c r="D74" s="85"/>
      <c r="E74" s="38"/>
    </row>
    <row r="75" spans="1:5" s="6" customFormat="1" ht="15.75">
      <c r="A75" s="37">
        <v>80</v>
      </c>
      <c r="B75" s="48" t="s">
        <v>190</v>
      </c>
      <c r="C75" s="46" t="s">
        <v>6</v>
      </c>
      <c r="D75" s="47">
        <v>0</v>
      </c>
      <c r="E75" s="38"/>
    </row>
    <row r="76" spans="1:5" s="6" customFormat="1" ht="15.75">
      <c r="A76" s="37">
        <v>81</v>
      </c>
      <c r="B76" s="48" t="s">
        <v>191</v>
      </c>
      <c r="C76" s="46" t="s">
        <v>6</v>
      </c>
      <c r="D76" s="47">
        <v>0</v>
      </c>
      <c r="E76" s="38"/>
    </row>
    <row r="77" spans="1:5" s="6" customFormat="1" ht="31.5">
      <c r="A77" s="37">
        <v>82</v>
      </c>
      <c r="B77" s="48" t="s">
        <v>192</v>
      </c>
      <c r="C77" s="46" t="s">
        <v>6</v>
      </c>
      <c r="D77" s="47">
        <v>0</v>
      </c>
      <c r="E77" s="38"/>
    </row>
    <row r="78" spans="1:5" s="6" customFormat="1" ht="15.75">
      <c r="A78" s="37">
        <v>83</v>
      </c>
      <c r="B78" s="48" t="s">
        <v>193</v>
      </c>
      <c r="C78" s="46" t="s">
        <v>18</v>
      </c>
      <c r="D78" s="47">
        <v>0</v>
      </c>
      <c r="E78" s="38"/>
    </row>
    <row r="79" spans="1:5" s="6" customFormat="1" ht="15.75">
      <c r="A79" s="37">
        <v>84</v>
      </c>
      <c r="B79" s="84" t="s">
        <v>300</v>
      </c>
      <c r="C79" s="85"/>
      <c r="D79" s="85"/>
      <c r="E79" s="38"/>
    </row>
    <row r="80" spans="1:5" s="6" customFormat="1" ht="15.75">
      <c r="A80" s="37">
        <v>85</v>
      </c>
      <c r="B80" s="48" t="s">
        <v>123</v>
      </c>
      <c r="C80" s="46" t="s">
        <v>33</v>
      </c>
      <c r="D80" s="47">
        <f>1745.52+3910.85</f>
        <v>5656.37</v>
      </c>
      <c r="E80" s="38"/>
    </row>
    <row r="81" spans="1:5" s="6" customFormat="1" ht="15.75">
      <c r="A81" s="37">
        <v>86</v>
      </c>
      <c r="B81" s="48" t="s">
        <v>194</v>
      </c>
      <c r="C81" s="46" t="s">
        <v>18</v>
      </c>
      <c r="D81" s="47">
        <f>57183.23+130312.66</f>
        <v>187495.89</v>
      </c>
      <c r="E81" s="38"/>
    </row>
    <row r="82" spans="1:5" s="6" customFormat="1" ht="15.75">
      <c r="A82" s="37">
        <v>87</v>
      </c>
      <c r="B82" s="48" t="s">
        <v>195</v>
      </c>
      <c r="C82" s="46" t="s">
        <v>18</v>
      </c>
      <c r="D82" s="47">
        <f>123910.96+69143.88</f>
        <v>193054.84000000003</v>
      </c>
      <c r="E82" s="38"/>
    </row>
    <row r="83" spans="1:5" s="6" customFormat="1" ht="15.75">
      <c r="A83" s="37">
        <v>88</v>
      </c>
      <c r="B83" s="48" t="s">
        <v>196</v>
      </c>
      <c r="C83" s="46" t="s">
        <v>18</v>
      </c>
      <c r="D83" s="47">
        <f>6044.65+11601.86</f>
        <v>17646.510000000002</v>
      </c>
      <c r="E83" s="38"/>
    </row>
    <row r="84" spans="1:5" s="6" customFormat="1" ht="15.75">
      <c r="A84" s="37">
        <v>93</v>
      </c>
      <c r="B84" s="84" t="s">
        <v>197</v>
      </c>
      <c r="C84" s="85"/>
      <c r="D84" s="85"/>
      <c r="E84" s="38"/>
    </row>
    <row r="85" spans="1:5" s="6" customFormat="1" ht="15.75">
      <c r="A85" s="37">
        <v>94</v>
      </c>
      <c r="B85" s="48" t="s">
        <v>190</v>
      </c>
      <c r="C85" s="46" t="s">
        <v>6</v>
      </c>
      <c r="D85" s="47">
        <v>0</v>
      </c>
      <c r="E85" s="38"/>
    </row>
    <row r="86" spans="1:5" s="6" customFormat="1" ht="15.75">
      <c r="A86" s="37">
        <v>95</v>
      </c>
      <c r="B86" s="48" t="s">
        <v>191</v>
      </c>
      <c r="C86" s="46" t="s">
        <v>6</v>
      </c>
      <c r="D86" s="47">
        <v>0</v>
      </c>
      <c r="E86" s="38"/>
    </row>
    <row r="87" spans="1:5" s="6" customFormat="1" ht="31.5">
      <c r="A87" s="37">
        <v>96</v>
      </c>
      <c r="B87" s="48" t="s">
        <v>192</v>
      </c>
      <c r="C87" s="46" t="s">
        <v>6</v>
      </c>
      <c r="D87" s="47">
        <v>0</v>
      </c>
      <c r="E87" s="38"/>
    </row>
    <row r="88" spans="1:5" s="6" customFormat="1" ht="15.75">
      <c r="A88" s="37">
        <v>97</v>
      </c>
      <c r="B88" s="48" t="s">
        <v>193</v>
      </c>
      <c r="C88" s="46" t="s">
        <v>18</v>
      </c>
      <c r="D88" s="47">
        <v>0</v>
      </c>
      <c r="E88" s="38" t="s">
        <v>296</v>
      </c>
    </row>
    <row r="89" spans="1:5" s="6" customFormat="1" ht="22.5" customHeight="1">
      <c r="A89" s="37">
        <v>98</v>
      </c>
      <c r="B89" s="84" t="s">
        <v>301</v>
      </c>
      <c r="C89" s="85"/>
      <c r="D89" s="85"/>
      <c r="E89" s="38"/>
    </row>
    <row r="90" spans="1:5" s="6" customFormat="1" ht="15.75">
      <c r="A90" s="37">
        <v>99</v>
      </c>
      <c r="B90" s="48" t="s">
        <v>123</v>
      </c>
      <c r="C90" s="46" t="s">
        <v>278</v>
      </c>
      <c r="D90" s="47">
        <f>256.37+112.59</f>
        <v>368.96000000000004</v>
      </c>
      <c r="E90" s="38"/>
    </row>
    <row r="91" spans="1:5" s="6" customFormat="1" ht="15.75">
      <c r="A91" s="37">
        <v>100</v>
      </c>
      <c r="B91" s="48" t="s">
        <v>194</v>
      </c>
      <c r="C91" s="46" t="s">
        <v>18</v>
      </c>
      <c r="D91" s="47">
        <f>296633.75+696895.96</f>
        <v>993529.71</v>
      </c>
      <c r="E91" s="38"/>
    </row>
    <row r="92" spans="1:5" s="6" customFormat="1" ht="15.75">
      <c r="A92" s="37">
        <v>101</v>
      </c>
      <c r="B92" s="48" t="s">
        <v>195</v>
      </c>
      <c r="C92" s="46" t="s">
        <v>18</v>
      </c>
      <c r="D92" s="47">
        <f>671193.71+358678.61</f>
        <v>1029872.32</v>
      </c>
      <c r="E92" s="38"/>
    </row>
    <row r="93" spans="1:5" s="6" customFormat="1" ht="15.75">
      <c r="A93" s="37">
        <v>102</v>
      </c>
      <c r="B93" s="48" t="s">
        <v>196</v>
      </c>
      <c r="C93" s="46" t="s">
        <v>18</v>
      </c>
      <c r="D93" s="47">
        <f>60288.61+31356.19</f>
        <v>91644.8</v>
      </c>
      <c r="E93" s="38"/>
    </row>
    <row r="94" spans="1:5" s="6" customFormat="1" ht="23.25" customHeight="1">
      <c r="A94" s="37">
        <v>107</v>
      </c>
      <c r="B94" s="84" t="s">
        <v>197</v>
      </c>
      <c r="C94" s="85"/>
      <c r="D94" s="85"/>
      <c r="E94" s="38"/>
    </row>
    <row r="95" spans="1:5" s="6" customFormat="1" ht="15.75">
      <c r="A95" s="37">
        <v>108</v>
      </c>
      <c r="B95" s="48" t="s">
        <v>190</v>
      </c>
      <c r="C95" s="46" t="s">
        <v>6</v>
      </c>
      <c r="D95" s="47">
        <v>0</v>
      </c>
      <c r="E95" s="38"/>
    </row>
    <row r="96" spans="1:5" s="6" customFormat="1" ht="15.75">
      <c r="A96" s="37">
        <v>109</v>
      </c>
      <c r="B96" s="48" t="s">
        <v>191</v>
      </c>
      <c r="C96" s="46" t="s">
        <v>6</v>
      </c>
      <c r="D96" s="47">
        <v>0</v>
      </c>
      <c r="E96" s="38"/>
    </row>
    <row r="97" spans="1:5" s="6" customFormat="1" ht="31.5">
      <c r="A97" s="37">
        <v>110</v>
      </c>
      <c r="B97" s="48" t="s">
        <v>192</v>
      </c>
      <c r="C97" s="46" t="s">
        <v>6</v>
      </c>
      <c r="D97" s="47">
        <v>0</v>
      </c>
      <c r="E97" s="38"/>
    </row>
    <row r="98" spans="1:5" s="6" customFormat="1" ht="15.75">
      <c r="A98" s="37">
        <v>111</v>
      </c>
      <c r="B98" s="48" t="s">
        <v>193</v>
      </c>
      <c r="C98" s="46" t="s">
        <v>18</v>
      </c>
      <c r="D98" s="47">
        <v>0</v>
      </c>
      <c r="E98" s="38" t="s">
        <v>296</v>
      </c>
    </row>
    <row r="99" spans="1:5" s="6" customFormat="1" ht="25.5" customHeight="1">
      <c r="A99" s="37">
        <v>112</v>
      </c>
      <c r="B99" s="86" t="s">
        <v>302</v>
      </c>
      <c r="C99" s="87"/>
      <c r="D99" s="88"/>
      <c r="E99" s="38"/>
    </row>
    <row r="100" spans="1:5" s="6" customFormat="1" ht="15.75">
      <c r="A100" s="37">
        <v>113</v>
      </c>
      <c r="B100" s="48" t="s">
        <v>123</v>
      </c>
      <c r="C100" s="46" t="s">
        <v>303</v>
      </c>
      <c r="D100" s="47"/>
      <c r="E100" s="38"/>
    </row>
    <row r="101" spans="1:5" s="6" customFormat="1" ht="15.75">
      <c r="A101" s="37">
        <v>114</v>
      </c>
      <c r="B101" s="48" t="s">
        <v>194</v>
      </c>
      <c r="C101" s="46" t="s">
        <v>18</v>
      </c>
      <c r="D101" s="47"/>
      <c r="E101" s="38"/>
    </row>
    <row r="102" spans="1:5" s="6" customFormat="1" ht="15.75">
      <c r="A102" s="37">
        <v>115</v>
      </c>
      <c r="B102" s="48" t="s">
        <v>195</v>
      </c>
      <c r="C102" s="46" t="s">
        <v>18</v>
      </c>
      <c r="D102" s="47"/>
      <c r="E102" s="38"/>
    </row>
    <row r="103" spans="1:5" s="6" customFormat="1" ht="15.75">
      <c r="A103" s="37">
        <v>116</v>
      </c>
      <c r="B103" s="48" t="s">
        <v>196</v>
      </c>
      <c r="C103" s="46" t="s">
        <v>18</v>
      </c>
      <c r="D103" s="47"/>
      <c r="E103" s="38"/>
    </row>
    <row r="104" spans="1:5" s="6" customFormat="1" ht="25.5" customHeight="1">
      <c r="A104" s="37">
        <v>121</v>
      </c>
      <c r="B104" s="84" t="s">
        <v>197</v>
      </c>
      <c r="C104" s="85"/>
      <c r="D104" s="89"/>
      <c r="E104" s="38"/>
    </row>
    <row r="105" spans="1:5" s="6" customFormat="1" ht="15.75">
      <c r="A105" s="37">
        <v>122</v>
      </c>
      <c r="B105" s="48" t="s">
        <v>190</v>
      </c>
      <c r="C105" s="46" t="s">
        <v>6</v>
      </c>
      <c r="D105" s="47">
        <v>0</v>
      </c>
      <c r="E105" s="38"/>
    </row>
    <row r="106" spans="1:5" s="6" customFormat="1" ht="15.75">
      <c r="A106" s="37">
        <v>123</v>
      </c>
      <c r="B106" s="48" t="s">
        <v>191</v>
      </c>
      <c r="C106" s="46" t="s">
        <v>6</v>
      </c>
      <c r="D106" s="47">
        <v>0</v>
      </c>
      <c r="E106" s="38"/>
    </row>
    <row r="107" spans="1:5" s="6" customFormat="1" ht="31.5">
      <c r="A107" s="37">
        <v>124</v>
      </c>
      <c r="B107" s="48" t="s">
        <v>192</v>
      </c>
      <c r="C107" s="46" t="s">
        <v>6</v>
      </c>
      <c r="D107" s="47">
        <v>0</v>
      </c>
      <c r="E107" s="38"/>
    </row>
    <row r="108" spans="1:5" s="6" customFormat="1" ht="15.75">
      <c r="A108" s="37">
        <v>125</v>
      </c>
      <c r="B108" s="48" t="s">
        <v>193</v>
      </c>
      <c r="C108" s="46" t="s">
        <v>18</v>
      </c>
      <c r="D108" s="47">
        <v>0</v>
      </c>
      <c r="E108" s="38" t="s">
        <v>296</v>
      </c>
    </row>
    <row r="109" spans="1:5" s="6" customFormat="1" ht="25.5" customHeight="1">
      <c r="A109" s="37">
        <v>126</v>
      </c>
      <c r="B109" s="84" t="s">
        <v>198</v>
      </c>
      <c r="C109" s="85"/>
      <c r="D109" s="89"/>
      <c r="E109" s="38"/>
    </row>
    <row r="110" spans="1:5" s="6" customFormat="1" ht="31.5">
      <c r="A110" s="37">
        <v>127</v>
      </c>
      <c r="B110" s="48" t="s">
        <v>199</v>
      </c>
      <c r="C110" s="46" t="s">
        <v>6</v>
      </c>
      <c r="D110" s="47">
        <v>26</v>
      </c>
      <c r="E110" s="38"/>
    </row>
    <row r="111" spans="1:5" s="6" customFormat="1" ht="15.75">
      <c r="A111" s="37">
        <v>128</v>
      </c>
      <c r="B111" s="48" t="s">
        <v>200</v>
      </c>
      <c r="C111" s="46" t="s">
        <v>6</v>
      </c>
      <c r="D111" s="47">
        <v>0</v>
      </c>
      <c r="E111" s="38"/>
    </row>
    <row r="112" spans="1:5" s="6" customFormat="1" ht="31.5">
      <c r="A112" s="37">
        <v>129</v>
      </c>
      <c r="B112" s="48" t="s">
        <v>201</v>
      </c>
      <c r="C112" s="46" t="s">
        <v>18</v>
      </c>
      <c r="D112" s="47">
        <v>0</v>
      </c>
      <c r="E112" s="38"/>
    </row>
    <row r="113" ht="15.75">
      <c r="D113" s="40" t="s">
        <v>307</v>
      </c>
    </row>
  </sheetData>
  <sheetProtection/>
  <mergeCells count="18">
    <mergeCell ref="A1:D1"/>
    <mergeCell ref="B7:D7"/>
    <mergeCell ref="B25:D25"/>
    <mergeCell ref="B41:D41"/>
    <mergeCell ref="B46:D46"/>
    <mergeCell ref="B53:D53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B64:D64"/>
    <mergeCell ref="B99:D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2018-04-03T13:47:31Z</dcterms:modified>
  <cp:category/>
  <cp:version/>
  <cp:contentType/>
  <cp:contentStatus/>
</cp:coreProperties>
</file>